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updateLinks="always"/>
  <bookViews>
    <workbookView windowWidth="24000" windowHeight="9765" tabRatio="467" firstSheet="6" activeTab="9"/>
  </bookViews>
  <sheets>
    <sheet name="Sheet1" sheetId="51" state="hidden" r:id="rId1"/>
    <sheet name="填表说明" sheetId="37" state="hidden" r:id="rId2"/>
    <sheet name="经营利润测算" sheetId="18" state="hidden" r:id="rId3"/>
    <sheet name="成本总表" sheetId="2" state="hidden" r:id="rId4"/>
    <sheet name="薪酬" sheetId="27" state="hidden" r:id="rId5"/>
    <sheet name="电费" sheetId="28" state="hidden" r:id="rId6"/>
    <sheet name="提取与使用对比" sheetId="54" r:id="rId7"/>
    <sheet name="分类汇总" sheetId="56" r:id="rId8"/>
    <sheet name="工程" sheetId="55" r:id="rId9"/>
    <sheet name="设备" sheetId="53" r:id="rId10"/>
    <sheet name="2018年安全费" sheetId="44" state="hidden" r:id="rId11"/>
    <sheet name="2018年环保" sheetId="46" state="hidden" r:id="rId12"/>
    <sheet name="Sheet2" sheetId="52" state="hidden" r:id="rId13"/>
  </sheets>
  <externalReferences>
    <externalReference r:id="rId14"/>
  </externalReferences>
  <definedNames>
    <definedName name="_xlnm.Print_Area" localSheetId="10">'2018年安全费'!$A$1:$AB$143</definedName>
    <definedName name="_xlnm.Print_Area" localSheetId="12">Sheet2!$A$1:$O$5</definedName>
    <definedName name="_xlnm.Print_Area" localSheetId="9">设备!$A$1:$J$26</definedName>
    <definedName name="_xlnm.Print_Titles" localSheetId="10">'2018年安全费'!$1:$4</definedName>
    <definedName name="_xlnm.Print_Titles" localSheetId="3">成本总表!$2:$3</definedName>
    <definedName name="_xlnm.Print_Titles" localSheetId="9">设备!$1:$3</definedName>
    <definedName name="_xlnm.Print_Area" localSheetId="8">工程!$A$1:$I$31</definedName>
    <definedName name="_xlnm.Print_Titles" localSheetId="8">工程!$1:$3</definedName>
  </definedNames>
  <calcPr calcId="144525"/>
</workbook>
</file>

<file path=xl/comments1.xml><?xml version="1.0" encoding="utf-8"?>
<comments xmlns="http://schemas.openxmlformats.org/spreadsheetml/2006/main">
  <authors>
    <author>liu</author>
  </authors>
  <commentList>
    <comment ref="Q7" authorId="0">
      <text>
        <r>
          <rPr>
            <b/>
            <sz val="9"/>
            <rFont val="Tahoma"/>
            <charset val="134"/>
          </rPr>
          <t>liu:</t>
        </r>
        <r>
          <rPr>
            <sz val="9"/>
            <rFont val="Tahoma"/>
            <charset val="134"/>
          </rPr>
          <t xml:space="preserve">
15</t>
        </r>
        <r>
          <rPr>
            <sz val="9"/>
            <rFont val="宋体"/>
            <charset val="134"/>
          </rPr>
          <t>运输顺槽二氧化碳预裂</t>
        </r>
        <r>
          <rPr>
            <sz val="9"/>
            <rFont val="Tahoma"/>
            <charset val="134"/>
          </rPr>
          <t>16.5</t>
        </r>
        <r>
          <rPr>
            <sz val="9"/>
            <rFont val="宋体"/>
            <charset val="134"/>
          </rPr>
          <t>万元；</t>
        </r>
        <r>
          <rPr>
            <sz val="9"/>
            <rFont val="Tahoma"/>
            <charset val="134"/>
          </rPr>
          <t>15</t>
        </r>
        <r>
          <rPr>
            <sz val="9"/>
            <rFont val="宋体"/>
            <charset val="134"/>
          </rPr>
          <t>切眼二氧化碳预裂</t>
        </r>
        <r>
          <rPr>
            <sz val="9"/>
            <rFont val="Tahoma"/>
            <charset val="134"/>
          </rPr>
          <t>9.9</t>
        </r>
        <r>
          <rPr>
            <sz val="9"/>
            <rFont val="宋体"/>
            <charset val="134"/>
          </rPr>
          <t>万元。</t>
        </r>
      </text>
    </comment>
    <comment ref="W7" authorId="0">
      <text>
        <r>
          <rPr>
            <b/>
            <sz val="9"/>
            <rFont val="Tahoma"/>
            <charset val="134"/>
          </rPr>
          <t>liu:</t>
        </r>
        <r>
          <rPr>
            <sz val="9"/>
            <rFont val="Tahoma"/>
            <charset val="134"/>
          </rPr>
          <t xml:space="preserve">
</t>
        </r>
        <r>
          <rPr>
            <sz val="9"/>
            <rFont val="宋体"/>
            <charset val="134"/>
          </rPr>
          <t>本月财务调出</t>
        </r>
        <r>
          <rPr>
            <sz val="9"/>
            <rFont val="Tahoma"/>
            <charset val="134"/>
          </rPr>
          <t>26.41</t>
        </r>
        <r>
          <rPr>
            <sz val="9"/>
            <rFont val="宋体"/>
            <charset val="134"/>
          </rPr>
          <t>万</t>
        </r>
      </text>
    </comment>
    <comment ref="S14" authorId="0">
      <text>
        <r>
          <rPr>
            <b/>
            <sz val="9"/>
            <rFont val="Tahoma"/>
            <charset val="134"/>
          </rPr>
          <t>liu:</t>
        </r>
        <r>
          <rPr>
            <sz val="9"/>
            <rFont val="Tahoma"/>
            <charset val="134"/>
          </rPr>
          <t xml:space="preserve">
219</t>
        </r>
        <r>
          <rPr>
            <sz val="9"/>
            <rFont val="宋体"/>
            <charset val="134"/>
          </rPr>
          <t>调入</t>
        </r>
        <r>
          <rPr>
            <sz val="9"/>
            <rFont val="Tahoma"/>
            <charset val="134"/>
          </rPr>
          <t>10</t>
        </r>
        <r>
          <rPr>
            <sz val="9"/>
            <rFont val="宋体"/>
            <charset val="134"/>
          </rPr>
          <t>万</t>
        </r>
      </text>
    </comment>
    <comment ref="S15" authorId="0">
      <text>
        <r>
          <rPr>
            <b/>
            <sz val="9"/>
            <rFont val="Tahoma"/>
            <charset val="134"/>
          </rPr>
          <t>liu:</t>
        </r>
        <r>
          <rPr>
            <sz val="9"/>
            <rFont val="Tahoma"/>
            <charset val="134"/>
          </rPr>
          <t xml:space="preserve">
219</t>
        </r>
        <r>
          <rPr>
            <sz val="9"/>
            <rFont val="宋体"/>
            <charset val="134"/>
          </rPr>
          <t>调入</t>
        </r>
        <r>
          <rPr>
            <sz val="9"/>
            <rFont val="Tahoma"/>
            <charset val="134"/>
          </rPr>
          <t>7</t>
        </r>
        <r>
          <rPr>
            <sz val="9"/>
            <rFont val="宋体"/>
            <charset val="134"/>
          </rPr>
          <t>万</t>
        </r>
      </text>
    </comment>
    <comment ref="S16" authorId="0">
      <text>
        <r>
          <rPr>
            <b/>
            <sz val="9"/>
            <rFont val="Tahoma"/>
            <charset val="134"/>
          </rPr>
          <t>l</t>
        </r>
        <r>
          <rPr>
            <b/>
            <sz val="9"/>
            <rFont val="宋体"/>
            <charset val="134"/>
          </rPr>
          <t>调减</t>
        </r>
        <r>
          <rPr>
            <b/>
            <sz val="9"/>
            <rFont val="Tahoma"/>
            <charset val="134"/>
          </rPr>
          <t>10</t>
        </r>
        <r>
          <rPr>
            <b/>
            <sz val="9"/>
            <rFont val="宋体"/>
            <charset val="134"/>
          </rPr>
          <t>万</t>
        </r>
      </text>
    </comment>
    <comment ref="S17" authorId="0">
      <text>
        <r>
          <rPr>
            <b/>
            <sz val="9"/>
            <rFont val="Tahoma"/>
            <charset val="134"/>
          </rPr>
          <t>liu:</t>
        </r>
        <r>
          <rPr>
            <sz val="9"/>
            <rFont val="Tahoma"/>
            <charset val="134"/>
          </rPr>
          <t xml:space="preserve">
219</t>
        </r>
        <r>
          <rPr>
            <sz val="9"/>
            <rFont val="宋体"/>
            <charset val="134"/>
          </rPr>
          <t>调入</t>
        </r>
        <r>
          <rPr>
            <sz val="9"/>
            <rFont val="Tahoma"/>
            <charset val="134"/>
          </rPr>
          <t>6</t>
        </r>
        <r>
          <rPr>
            <sz val="9"/>
            <rFont val="宋体"/>
            <charset val="134"/>
          </rPr>
          <t>万</t>
        </r>
      </text>
    </comment>
    <comment ref="I25" authorId="0">
      <text>
        <r>
          <rPr>
            <b/>
            <sz val="9"/>
            <rFont val="Tahoma"/>
            <charset val="134"/>
          </rPr>
          <t>liu:</t>
        </r>
        <r>
          <rPr>
            <sz val="9"/>
            <rFont val="Tahoma"/>
            <charset val="134"/>
          </rPr>
          <t xml:space="preserve">
</t>
        </r>
        <r>
          <rPr>
            <sz val="9"/>
            <rFont val="宋体"/>
            <charset val="134"/>
          </rPr>
          <t>钻机配件费用</t>
        </r>
      </text>
    </comment>
    <comment ref="K25" authorId="0">
      <text>
        <r>
          <rPr>
            <b/>
            <sz val="9"/>
            <rFont val="宋体"/>
            <charset val="134"/>
          </rPr>
          <t>钻机配件</t>
        </r>
        <r>
          <rPr>
            <b/>
            <sz val="9"/>
            <rFont val="Tahoma"/>
            <charset val="134"/>
          </rPr>
          <t>3.41</t>
        </r>
        <r>
          <rPr>
            <b/>
            <sz val="9"/>
            <rFont val="宋体"/>
            <charset val="134"/>
          </rPr>
          <t>万元</t>
        </r>
      </text>
    </comment>
    <comment ref="M25" authorId="0">
      <text>
        <r>
          <rPr>
            <b/>
            <sz val="9"/>
            <rFont val="Tahoma"/>
            <charset val="134"/>
          </rPr>
          <t>liu:</t>
        </r>
        <r>
          <rPr>
            <sz val="9"/>
            <rFont val="Tahoma"/>
            <charset val="134"/>
          </rPr>
          <t xml:space="preserve">
</t>
        </r>
        <r>
          <rPr>
            <sz val="9"/>
            <rFont val="宋体"/>
            <charset val="134"/>
          </rPr>
          <t>配件</t>
        </r>
      </text>
    </comment>
    <comment ref="O25" authorId="0">
      <text>
        <r>
          <rPr>
            <b/>
            <sz val="9"/>
            <rFont val="Tahoma"/>
            <charset val="134"/>
          </rPr>
          <t>liu:</t>
        </r>
        <r>
          <rPr>
            <sz val="9"/>
            <rFont val="Tahoma"/>
            <charset val="134"/>
          </rPr>
          <t xml:space="preserve">
</t>
        </r>
        <r>
          <rPr>
            <sz val="9"/>
            <rFont val="宋体"/>
            <charset val="134"/>
          </rPr>
          <t>配件费用</t>
        </r>
      </text>
    </comment>
    <comment ref="S25" authorId="0">
      <text>
        <r>
          <rPr>
            <b/>
            <sz val="9"/>
            <rFont val="Tahoma"/>
            <charset val="134"/>
          </rPr>
          <t>liu:</t>
        </r>
        <r>
          <rPr>
            <sz val="9"/>
            <rFont val="Tahoma"/>
            <charset val="134"/>
          </rPr>
          <t xml:space="preserve">
</t>
        </r>
        <r>
          <rPr>
            <sz val="9"/>
            <rFont val="宋体"/>
            <charset val="134"/>
          </rPr>
          <t>钻机配件</t>
        </r>
      </text>
    </comment>
    <comment ref="Y25" authorId="0">
      <text>
        <r>
          <rPr>
            <b/>
            <sz val="9"/>
            <rFont val="Tahoma"/>
            <charset val="134"/>
          </rPr>
          <t>liu:</t>
        </r>
        <r>
          <rPr>
            <sz val="9"/>
            <rFont val="Tahoma"/>
            <charset val="134"/>
          </rPr>
          <t xml:space="preserve">
</t>
        </r>
        <r>
          <rPr>
            <sz val="9"/>
            <rFont val="宋体"/>
            <charset val="134"/>
          </rPr>
          <t>钻机配件费用</t>
        </r>
      </text>
    </comment>
    <comment ref="U80" authorId="0">
      <text>
        <r>
          <rPr>
            <b/>
            <sz val="9"/>
            <rFont val="Tahoma"/>
            <charset val="134"/>
          </rPr>
          <t>liu:</t>
        </r>
        <r>
          <rPr>
            <sz val="9"/>
            <rFont val="Tahoma"/>
            <charset val="134"/>
          </rPr>
          <t xml:space="preserve">
</t>
        </r>
        <r>
          <rPr>
            <sz val="9"/>
            <rFont val="宋体"/>
            <charset val="134"/>
          </rPr>
          <t>有线</t>
        </r>
      </text>
    </comment>
    <comment ref="S88" authorId="0">
      <text>
        <r>
          <rPr>
            <b/>
            <sz val="9"/>
            <rFont val="Tahoma"/>
            <charset val="134"/>
          </rPr>
          <t>liu:</t>
        </r>
        <r>
          <rPr>
            <sz val="9"/>
            <rFont val="Tahoma"/>
            <charset val="134"/>
          </rPr>
          <t xml:space="preserve">
</t>
        </r>
        <r>
          <rPr>
            <sz val="9"/>
            <rFont val="宋体"/>
            <charset val="134"/>
          </rPr>
          <t>瓦斯监控系统网络费</t>
        </r>
        <r>
          <rPr>
            <sz val="9"/>
            <rFont val="Tahoma"/>
            <charset val="134"/>
          </rPr>
          <t>5-7</t>
        </r>
        <r>
          <rPr>
            <sz val="9"/>
            <rFont val="宋体"/>
            <charset val="134"/>
          </rPr>
          <t>月</t>
        </r>
      </text>
    </comment>
    <comment ref="W129" authorId="0">
      <text>
        <r>
          <rPr>
            <b/>
            <sz val="9"/>
            <rFont val="Tahoma"/>
            <charset val="134"/>
          </rPr>
          <t>liu:</t>
        </r>
        <r>
          <rPr>
            <b/>
            <sz val="9"/>
            <rFont val="宋体"/>
            <charset val="134"/>
          </rPr>
          <t>粉尘测定仪检测费</t>
        </r>
        <r>
          <rPr>
            <b/>
            <sz val="9"/>
            <rFont val="Tahoma"/>
            <charset val="134"/>
          </rPr>
          <t>943</t>
        </r>
        <r>
          <rPr>
            <b/>
            <sz val="9"/>
            <rFont val="宋体"/>
            <charset val="134"/>
          </rPr>
          <t xml:space="preserve">元。
</t>
        </r>
      </text>
    </comment>
  </commentList>
</comments>
</file>

<file path=xl/sharedStrings.xml><?xml version="1.0" encoding="utf-8"?>
<sst xmlns="http://schemas.openxmlformats.org/spreadsheetml/2006/main" count="1270" uniqueCount="706">
  <si>
    <t>经营利润测算</t>
  </si>
  <si>
    <t>成本总表</t>
  </si>
  <si>
    <t>薪酬</t>
  </si>
  <si>
    <t>电费</t>
  </si>
  <si>
    <r>
      <rPr>
        <sz val="11"/>
        <color theme="1"/>
        <rFont val="Tahoma"/>
        <charset val="134"/>
      </rPr>
      <t>2017</t>
    </r>
    <r>
      <rPr>
        <sz val="11"/>
        <color theme="1"/>
        <rFont val="宋体"/>
        <charset val="134"/>
      </rPr>
      <t>年专项资金汇总</t>
    </r>
  </si>
  <si>
    <r>
      <rPr>
        <sz val="11"/>
        <color theme="1"/>
        <rFont val="Tahoma"/>
        <charset val="134"/>
      </rPr>
      <t>2017</t>
    </r>
    <r>
      <rPr>
        <sz val="11"/>
        <color theme="1"/>
        <rFont val="宋体"/>
        <charset val="134"/>
      </rPr>
      <t>年维简费</t>
    </r>
  </si>
  <si>
    <r>
      <rPr>
        <sz val="11"/>
        <color theme="1"/>
        <rFont val="Tahoma"/>
        <charset val="134"/>
      </rPr>
      <t>2017</t>
    </r>
    <r>
      <rPr>
        <sz val="11"/>
        <color theme="1"/>
        <rFont val="宋体"/>
        <charset val="134"/>
      </rPr>
      <t>年安全费</t>
    </r>
  </si>
  <si>
    <r>
      <rPr>
        <sz val="11"/>
        <color theme="1"/>
        <rFont val="Tahoma"/>
        <charset val="134"/>
      </rPr>
      <t>2017</t>
    </r>
    <r>
      <rPr>
        <sz val="11"/>
        <color theme="1"/>
        <rFont val="宋体"/>
        <charset val="134"/>
      </rPr>
      <t>年大修费</t>
    </r>
  </si>
  <si>
    <r>
      <rPr>
        <sz val="11"/>
        <color theme="1"/>
        <rFont val="Tahoma"/>
        <charset val="134"/>
      </rPr>
      <t>2017</t>
    </r>
    <r>
      <rPr>
        <sz val="11"/>
        <color theme="1"/>
        <rFont val="宋体"/>
        <charset val="134"/>
      </rPr>
      <t>年投资</t>
    </r>
  </si>
  <si>
    <r>
      <rPr>
        <sz val="11"/>
        <color theme="1"/>
        <rFont val="Tahoma"/>
        <charset val="134"/>
      </rPr>
      <t>2018</t>
    </r>
    <r>
      <rPr>
        <sz val="11"/>
        <color theme="1"/>
        <rFont val="宋体"/>
        <charset val="134"/>
      </rPr>
      <t>年专项资金汇总</t>
    </r>
  </si>
  <si>
    <r>
      <rPr>
        <sz val="11"/>
        <color theme="1"/>
        <rFont val="Tahoma"/>
        <charset val="134"/>
      </rPr>
      <t>2018</t>
    </r>
    <r>
      <rPr>
        <sz val="11"/>
        <color theme="1"/>
        <rFont val="宋体"/>
        <charset val="134"/>
      </rPr>
      <t>年维简费</t>
    </r>
  </si>
  <si>
    <r>
      <rPr>
        <sz val="11"/>
        <color theme="1"/>
        <rFont val="Tahoma"/>
        <charset val="134"/>
      </rPr>
      <t>2018</t>
    </r>
    <r>
      <rPr>
        <sz val="11"/>
        <color theme="1"/>
        <rFont val="宋体"/>
        <charset val="134"/>
      </rPr>
      <t>年安全费</t>
    </r>
  </si>
  <si>
    <r>
      <rPr>
        <sz val="11"/>
        <color theme="1"/>
        <rFont val="Tahoma"/>
        <charset val="134"/>
      </rPr>
      <t>2018</t>
    </r>
    <r>
      <rPr>
        <sz val="11"/>
        <color theme="1"/>
        <rFont val="宋体"/>
        <charset val="134"/>
      </rPr>
      <t>年大修费</t>
    </r>
  </si>
  <si>
    <r>
      <rPr>
        <sz val="11"/>
        <color theme="1"/>
        <rFont val="Tahoma"/>
        <charset val="134"/>
      </rPr>
      <t>2018</t>
    </r>
    <r>
      <rPr>
        <sz val="11"/>
        <color theme="1"/>
        <rFont val="宋体"/>
        <charset val="134"/>
      </rPr>
      <t>年环保</t>
    </r>
  </si>
  <si>
    <r>
      <rPr>
        <sz val="11"/>
        <color theme="1"/>
        <rFont val="Tahoma"/>
        <charset val="134"/>
      </rPr>
      <t>2018</t>
    </r>
    <r>
      <rPr>
        <sz val="11"/>
        <color theme="1"/>
        <rFont val="宋体"/>
        <charset val="134"/>
      </rPr>
      <t>年信息化</t>
    </r>
  </si>
  <si>
    <r>
      <rPr>
        <sz val="11"/>
        <color theme="1"/>
        <rFont val="Tahoma"/>
        <charset val="134"/>
      </rPr>
      <t>2018</t>
    </r>
    <r>
      <rPr>
        <sz val="11"/>
        <color theme="1"/>
        <rFont val="宋体"/>
        <charset val="134"/>
      </rPr>
      <t>年投资</t>
    </r>
  </si>
  <si>
    <r>
      <rPr>
        <sz val="11"/>
        <color theme="1"/>
        <rFont val="Tahoma"/>
        <charset val="134"/>
      </rPr>
      <t>1</t>
    </r>
    <r>
      <rPr>
        <sz val="11"/>
        <color theme="1"/>
        <rFont val="宋体"/>
        <charset val="134"/>
      </rPr>
      <t>、所填列表格中尽量明细，如果实在无法明细的可以填汇总金额，项目不全有变化时，增加列项，有不同煤种的按不同煤种填列，产销存量。</t>
    </r>
  </si>
  <si>
    <r>
      <rPr>
        <sz val="11"/>
        <color theme="1"/>
        <rFont val="Tahoma"/>
        <charset val="134"/>
      </rPr>
      <t>2</t>
    </r>
    <r>
      <rPr>
        <sz val="11"/>
        <color theme="1"/>
        <rFont val="宋体"/>
        <charset val="134"/>
      </rPr>
      <t>、所有专项基金的列支以上表格中没有，请补充在这个文档中（按照维简费、安全费、大修费项目列表），把</t>
    </r>
    <r>
      <rPr>
        <sz val="11"/>
        <color theme="1"/>
        <rFont val="Tahoma"/>
        <charset val="134"/>
      </rPr>
      <t>2017</t>
    </r>
    <r>
      <rPr>
        <sz val="11"/>
        <color theme="1"/>
        <rFont val="宋体"/>
        <charset val="134"/>
      </rPr>
      <t>年预算（董事会审批的预算）与</t>
    </r>
    <r>
      <rPr>
        <sz val="11"/>
        <color theme="1"/>
        <rFont val="Tahoma"/>
        <charset val="134"/>
      </rPr>
      <t>2017</t>
    </r>
    <r>
      <rPr>
        <sz val="11"/>
        <color theme="1"/>
        <rFont val="宋体"/>
        <charset val="134"/>
      </rPr>
      <t>年实际完成做出对比表，对比中要有具体详细项目内容及金额，如果有补充预算项目请一并填列在同一个表格中，备注说明是补充并将当时补充提报的相关呈批件一并扫描提报，标注清楚每个文件夹的涉及内容。注意这些表中要写明上年、本年结余金额。</t>
    </r>
    <r>
      <rPr>
        <sz val="11"/>
        <color theme="1"/>
        <rFont val="Tahoma"/>
        <charset val="134"/>
      </rPr>
      <t>2018</t>
    </r>
    <r>
      <rPr>
        <sz val="11"/>
        <color theme="1"/>
        <rFont val="宋体"/>
        <charset val="134"/>
      </rPr>
      <t>年详细做出具体项目名称，并说明原因。</t>
    </r>
  </si>
  <si>
    <r>
      <rPr>
        <sz val="11"/>
        <color theme="1"/>
        <rFont val="Tahoma"/>
        <charset val="134"/>
      </rPr>
      <t>3</t>
    </r>
    <r>
      <rPr>
        <sz val="11"/>
        <color theme="1"/>
        <rFont val="宋体"/>
        <charset val="134"/>
      </rPr>
      <t>、基建</t>
    </r>
    <r>
      <rPr>
        <sz val="11"/>
        <color theme="1"/>
        <rFont val="Tahoma"/>
        <charset val="134"/>
      </rPr>
      <t>/</t>
    </r>
    <r>
      <rPr>
        <sz val="11"/>
        <color theme="1"/>
        <rFont val="宋体"/>
        <charset val="134"/>
      </rPr>
      <t>固定资产投资预算以上表格中没有，请补充在这个文档中，把</t>
    </r>
    <r>
      <rPr>
        <sz val="11"/>
        <color theme="1"/>
        <rFont val="Tahoma"/>
        <charset val="134"/>
      </rPr>
      <t>2017</t>
    </r>
    <r>
      <rPr>
        <sz val="11"/>
        <color theme="1"/>
        <rFont val="宋体"/>
        <charset val="134"/>
      </rPr>
      <t>年预算（董事会审批的预算）与</t>
    </r>
    <r>
      <rPr>
        <sz val="11"/>
        <color theme="1"/>
        <rFont val="Tahoma"/>
        <charset val="134"/>
      </rPr>
      <t>2017</t>
    </r>
    <r>
      <rPr>
        <sz val="11"/>
        <color theme="1"/>
        <rFont val="宋体"/>
        <charset val="134"/>
      </rPr>
      <t>年实际完成做出对比表，对比中要有具体详细项目内容及金额，如果有补充预算项目请一并填列在同一个表格中，备注说明是补充并将当时补充提报的相关呈批件一并扫描提报，标注清楚每个文件夹的涉及内容。</t>
    </r>
    <r>
      <rPr>
        <sz val="11"/>
        <color theme="1"/>
        <rFont val="Tahoma"/>
        <charset val="134"/>
      </rPr>
      <t>2018</t>
    </r>
    <r>
      <rPr>
        <sz val="11"/>
        <color theme="1"/>
        <rFont val="宋体"/>
        <charset val="134"/>
      </rPr>
      <t>年详细做出具体项目名称，并说明原因。</t>
    </r>
  </si>
  <si>
    <r>
      <rPr>
        <sz val="11"/>
        <color theme="1"/>
        <rFont val="Tahoma"/>
        <charset val="134"/>
      </rPr>
      <t>4</t>
    </r>
    <r>
      <rPr>
        <sz val="11"/>
        <color theme="1"/>
        <rFont val="宋体"/>
        <charset val="134"/>
      </rPr>
      <t>、不涉及的项目、表格不填，如果需要新增的自行新增。</t>
    </r>
  </si>
  <si>
    <r>
      <rPr>
        <sz val="11"/>
        <color theme="1"/>
        <rFont val="Tahoma"/>
        <charset val="134"/>
      </rPr>
      <t>5</t>
    </r>
    <r>
      <rPr>
        <sz val="11"/>
        <color theme="1"/>
        <rFont val="宋体"/>
        <charset val="134"/>
      </rPr>
      <t>、在</t>
    </r>
    <r>
      <rPr>
        <sz val="11"/>
        <color theme="1"/>
        <rFont val="Tahoma"/>
        <charset val="134"/>
      </rPr>
      <t>2017</t>
    </r>
    <r>
      <rPr>
        <sz val="11"/>
        <color theme="1"/>
        <rFont val="宋体"/>
        <charset val="134"/>
      </rPr>
      <t>年预算与实际完成对比中如果有超预算的，请详细分析超支原因，如果属于非公司行为的，把相关批示文件一并扫描，预算与实际中结余很大的也说明原因。</t>
    </r>
    <r>
      <rPr>
        <sz val="11"/>
        <color theme="1"/>
        <rFont val="Tahoma"/>
        <charset val="134"/>
      </rPr>
      <t>2018</t>
    </r>
    <r>
      <rPr>
        <sz val="11"/>
        <color theme="1"/>
        <rFont val="宋体"/>
        <charset val="134"/>
      </rPr>
      <t>年预算与</t>
    </r>
    <r>
      <rPr>
        <sz val="11"/>
        <color theme="1"/>
        <rFont val="Tahoma"/>
        <charset val="134"/>
      </rPr>
      <t>2017</t>
    </r>
    <r>
      <rPr>
        <sz val="11"/>
        <color theme="1"/>
        <rFont val="宋体"/>
        <charset val="134"/>
      </rPr>
      <t>年相对比差异比较的大的，请详细说明差异原因。</t>
    </r>
  </si>
  <si>
    <r>
      <rPr>
        <sz val="11"/>
        <color theme="1"/>
        <rFont val="Tahoma"/>
        <charset val="134"/>
      </rPr>
      <t>6</t>
    </r>
    <r>
      <rPr>
        <sz val="11"/>
        <color theme="1"/>
        <rFont val="宋体"/>
        <charset val="134"/>
      </rPr>
      <t>、生产矿井，因进尺没有完成的，计算因进尺未完成造成的成本减少金额。</t>
    </r>
  </si>
  <si>
    <t>项目</t>
  </si>
  <si>
    <r>
      <rPr>
        <sz val="11"/>
        <color theme="1"/>
        <rFont val="Tahoma"/>
        <charset val="134"/>
      </rPr>
      <t>2</t>
    </r>
    <r>
      <rPr>
        <sz val="11"/>
        <color theme="1"/>
        <rFont val="Tahoma"/>
        <charset val="134"/>
      </rPr>
      <t>017</t>
    </r>
    <r>
      <rPr>
        <sz val="11"/>
        <color theme="1"/>
        <rFont val="宋体"/>
        <charset val="134"/>
      </rPr>
      <t>年</t>
    </r>
  </si>
  <si>
    <r>
      <rPr>
        <sz val="10"/>
        <color theme="1"/>
        <rFont val="宋体"/>
        <charset val="134"/>
      </rPr>
      <t>2018</t>
    </r>
    <r>
      <rPr>
        <sz val="10"/>
        <color indexed="8"/>
        <rFont val="宋体"/>
        <charset val="134"/>
      </rPr>
      <t>年预算指标</t>
    </r>
  </si>
  <si>
    <t>17年实际-17年预算</t>
  </si>
  <si>
    <t>17年实际-17年董事会</t>
  </si>
  <si>
    <t>18年预算-17年预算</t>
  </si>
  <si>
    <t>备注</t>
  </si>
  <si>
    <t>实际完成</t>
  </si>
  <si>
    <t>预算指标</t>
  </si>
  <si>
    <t>董事会下达</t>
  </si>
  <si>
    <t>发生数
（万元）</t>
  </si>
  <si>
    <t>单位成本（元/吨）</t>
  </si>
  <si>
    <t>单位成本
（元/吨）</t>
  </si>
  <si>
    <t>发生数
（万吨）</t>
  </si>
  <si>
    <t>差异/完成率</t>
  </si>
  <si>
    <t>差异率</t>
  </si>
  <si>
    <t>期初库存</t>
  </si>
  <si>
    <t>——</t>
  </si>
  <si>
    <t>期末库存</t>
  </si>
  <si>
    <t>产量</t>
  </si>
  <si>
    <t>销量</t>
  </si>
  <si>
    <t>涨吨率</t>
  </si>
  <si>
    <t>进尺</t>
  </si>
  <si>
    <t>——开拓</t>
  </si>
  <si>
    <t>——准备</t>
  </si>
  <si>
    <t>——掘进</t>
  </si>
  <si>
    <t>成本费用明细</t>
  </si>
  <si>
    <t>1、直接材料费</t>
  </si>
  <si>
    <t>2、直接薪酬</t>
  </si>
  <si>
    <t>3、直接动力</t>
  </si>
  <si>
    <t>4、一般制造费用</t>
  </si>
  <si>
    <t>其中：大修</t>
  </si>
  <si>
    <t>5、维简费</t>
  </si>
  <si>
    <t>6、安全费用</t>
  </si>
  <si>
    <t>7、折旧费</t>
  </si>
  <si>
    <t>8、资源价款摊销</t>
  </si>
  <si>
    <t>9、水资源费</t>
  </si>
  <si>
    <t>10、矿山环境治理保证金</t>
  </si>
  <si>
    <t>11、转产基金</t>
  </si>
  <si>
    <t>一、生产成本小计</t>
  </si>
  <si>
    <t>二、营业税金及附加</t>
  </si>
  <si>
    <t>三、销售费用</t>
  </si>
  <si>
    <t>四、管理费用</t>
  </si>
  <si>
    <t>五、财务费用</t>
  </si>
  <si>
    <t>六、完全成本合计</t>
  </si>
  <si>
    <t>利润指标完成数</t>
  </si>
  <si>
    <t>一、销售单价（含税）</t>
  </si>
  <si>
    <t>二、销售单价（不含税）</t>
  </si>
  <si>
    <t>三、销售收入总额</t>
  </si>
  <si>
    <t>四、吨煤销售成本</t>
  </si>
  <si>
    <t>五、销售成本总额</t>
  </si>
  <si>
    <t>六、营业税金及附加</t>
  </si>
  <si>
    <t>七、期间费用</t>
  </si>
  <si>
    <t>八、营业外收入</t>
  </si>
  <si>
    <t>九、其他业务收入</t>
  </si>
  <si>
    <t>十、资产减值损失</t>
  </si>
  <si>
    <t>十一、营业外支出</t>
  </si>
  <si>
    <t>十二、税前利润</t>
  </si>
  <si>
    <t>分类</t>
  </si>
  <si>
    <r>
      <rPr>
        <sz val="10"/>
        <color theme="1"/>
        <rFont val="Tahoma"/>
        <charset val="134"/>
      </rPr>
      <t>2017</t>
    </r>
    <r>
      <rPr>
        <sz val="10"/>
        <color theme="1"/>
        <rFont val="宋体"/>
        <charset val="134"/>
      </rPr>
      <t>年度</t>
    </r>
  </si>
  <si>
    <t>2018年预算</t>
  </si>
  <si>
    <t>按照17年预算
销售单价</t>
  </si>
  <si>
    <t>17完成-预算</t>
  </si>
  <si>
    <t>17完成-17董事会</t>
  </si>
  <si>
    <t>18预算-17预算</t>
  </si>
  <si>
    <r>
      <rPr>
        <sz val="10"/>
        <color theme="1"/>
        <rFont val="Tahoma"/>
        <charset val="134"/>
      </rPr>
      <t>2017</t>
    </r>
    <r>
      <rPr>
        <sz val="10"/>
        <color theme="1"/>
        <rFont val="宋体"/>
        <charset val="134"/>
      </rPr>
      <t>预算</t>
    </r>
  </si>
  <si>
    <t>董事会</t>
  </si>
  <si>
    <t>发生数（万元）</t>
  </si>
  <si>
    <t>办公经费</t>
  </si>
  <si>
    <t>业务招待费</t>
  </si>
  <si>
    <t>差旅费</t>
  </si>
  <si>
    <t>车辆使用费</t>
  </si>
  <si>
    <t>办公费</t>
  </si>
  <si>
    <t>会议费、宣传费</t>
  </si>
  <si>
    <t>快递、邮电通讯费、运杂费</t>
  </si>
  <si>
    <t>小计</t>
  </si>
  <si>
    <r>
      <rPr>
        <sz val="10"/>
        <color indexed="8"/>
        <rFont val="宋体"/>
        <charset val="134"/>
      </rPr>
      <t>管理费用</t>
    </r>
    <r>
      <rPr>
        <sz val="10"/>
        <color theme="1"/>
        <rFont val="Tahoma"/>
        <charset val="134"/>
      </rPr>
      <t>-</t>
    </r>
    <r>
      <rPr>
        <sz val="10"/>
        <color indexed="8"/>
        <rFont val="宋体"/>
        <charset val="134"/>
      </rPr>
      <t>单项费用</t>
    </r>
  </si>
  <si>
    <t>劳动保护费</t>
  </si>
  <si>
    <t>租赁费</t>
  </si>
  <si>
    <t>审计费</t>
  </si>
  <si>
    <t>法律顾问费</t>
  </si>
  <si>
    <t>修理费</t>
  </si>
  <si>
    <t>无形资产摊销</t>
  </si>
  <si>
    <t>残疾人就业保证金</t>
  </si>
  <si>
    <t>排污费</t>
  </si>
  <si>
    <t>公路维护费</t>
  </si>
  <si>
    <t>环境恢复治理可研报告</t>
  </si>
  <si>
    <t>零星改造维修</t>
  </si>
  <si>
    <t>房产证办理费用</t>
  </si>
  <si>
    <t>卫生费</t>
  </si>
  <si>
    <t>大坪村租房费</t>
  </si>
  <si>
    <t>党组织工作经费</t>
  </si>
  <si>
    <t>销售费用</t>
  </si>
  <si>
    <t>化验费</t>
  </si>
  <si>
    <t>装卸费</t>
  </si>
  <si>
    <t>燃油费</t>
  </si>
  <si>
    <t>运输费</t>
  </si>
  <si>
    <t>税金及附加</t>
  </si>
  <si>
    <t>主营业务收入</t>
  </si>
  <si>
    <t>增值税</t>
  </si>
  <si>
    <r>
      <rPr>
        <sz val="10"/>
        <color indexed="8"/>
        <rFont val="宋体"/>
        <charset val="134"/>
      </rPr>
      <t>城市维护建设税（增值税</t>
    </r>
    <r>
      <rPr>
        <sz val="10"/>
        <color theme="1"/>
        <rFont val="Tahoma"/>
        <charset val="134"/>
      </rPr>
      <t>*0.01</t>
    </r>
    <r>
      <rPr>
        <sz val="10"/>
        <color indexed="8"/>
        <rFont val="宋体"/>
        <charset val="134"/>
      </rPr>
      <t>）</t>
    </r>
  </si>
  <si>
    <r>
      <rPr>
        <sz val="10"/>
        <color indexed="8"/>
        <rFont val="宋体"/>
        <charset val="134"/>
      </rPr>
      <t>资源税（营业收入</t>
    </r>
    <r>
      <rPr>
        <sz val="10"/>
        <color theme="1"/>
        <rFont val="Tahoma"/>
        <charset val="134"/>
      </rPr>
      <t>*0.08</t>
    </r>
    <r>
      <rPr>
        <sz val="10"/>
        <color indexed="8"/>
        <rFont val="宋体"/>
        <charset val="134"/>
      </rPr>
      <t>）</t>
    </r>
  </si>
  <si>
    <r>
      <rPr>
        <sz val="10"/>
        <color indexed="8"/>
        <rFont val="宋体"/>
        <charset val="134"/>
      </rPr>
      <t>教育税附加（增值税</t>
    </r>
    <r>
      <rPr>
        <sz val="10"/>
        <color theme="1"/>
        <rFont val="Tahoma"/>
        <charset val="134"/>
      </rPr>
      <t>*0.03</t>
    </r>
    <r>
      <rPr>
        <sz val="10"/>
        <color indexed="8"/>
        <rFont val="宋体"/>
        <charset val="134"/>
      </rPr>
      <t>）</t>
    </r>
  </si>
  <si>
    <r>
      <rPr>
        <sz val="10"/>
        <color indexed="8"/>
        <rFont val="宋体"/>
        <charset val="134"/>
      </rPr>
      <t>地方教育费附加（增值税</t>
    </r>
    <r>
      <rPr>
        <sz val="10"/>
        <color theme="1"/>
        <rFont val="Tahoma"/>
        <charset val="134"/>
      </rPr>
      <t>*0.02</t>
    </r>
    <r>
      <rPr>
        <sz val="10"/>
        <color indexed="8"/>
        <rFont val="宋体"/>
        <charset val="134"/>
      </rPr>
      <t>）</t>
    </r>
  </si>
  <si>
    <r>
      <rPr>
        <sz val="10"/>
        <color indexed="8"/>
        <rFont val="宋体"/>
        <charset val="134"/>
      </rPr>
      <t>河道工程维护管理费（增值税</t>
    </r>
    <r>
      <rPr>
        <sz val="10"/>
        <color theme="1"/>
        <rFont val="Tahoma"/>
        <charset val="134"/>
      </rPr>
      <t>*0.01</t>
    </r>
    <r>
      <rPr>
        <sz val="10"/>
        <color indexed="8"/>
        <rFont val="宋体"/>
        <charset val="134"/>
      </rPr>
      <t>）</t>
    </r>
  </si>
  <si>
    <t>印花税</t>
  </si>
  <si>
    <t>残疾人保证金</t>
  </si>
  <si>
    <t>房产税</t>
  </si>
  <si>
    <t>土地使用税</t>
  </si>
  <si>
    <t>车船税</t>
  </si>
  <si>
    <t>一般制造费用</t>
  </si>
  <si>
    <t>水费</t>
  </si>
  <si>
    <t>试验检验费</t>
  </si>
  <si>
    <t>上交能源公司管理费</t>
  </si>
  <si>
    <t>占地补偿费</t>
  </si>
  <si>
    <t>洗选运输费</t>
  </si>
  <si>
    <t>排矸费</t>
  </si>
  <si>
    <t>郑村医院建设</t>
  </si>
  <si>
    <t>融资服务费</t>
  </si>
  <si>
    <t>环保支出</t>
  </si>
  <si>
    <t>瓦斯财政补贴服务费</t>
  </si>
  <si>
    <t>储量核实年报费</t>
  </si>
  <si>
    <t>水土保持补偿费</t>
  </si>
  <si>
    <t>主井、新副首绳更换</t>
  </si>
  <si>
    <t>主井罐笼及绞车维修</t>
  </si>
  <si>
    <t>苗木款</t>
  </si>
  <si>
    <t>工业广场起重机运行许可证</t>
  </si>
  <si>
    <t>瞬变电磁仪升级</t>
  </si>
  <si>
    <t>财务费用</t>
  </si>
  <si>
    <t>直接成本</t>
  </si>
  <si>
    <t>动力费</t>
  </si>
  <si>
    <t>材料费</t>
  </si>
  <si>
    <t>薪酬总额</t>
  </si>
  <si>
    <t>基础工资</t>
  </si>
  <si>
    <r>
      <rPr>
        <sz val="10"/>
        <color theme="1"/>
        <rFont val="Tahoma"/>
        <charset val="134"/>
      </rPr>
      <t>——</t>
    </r>
    <r>
      <rPr>
        <sz val="10"/>
        <color theme="1"/>
        <rFont val="宋体"/>
        <charset val="134"/>
      </rPr>
      <t>高管</t>
    </r>
  </si>
  <si>
    <r>
      <rPr>
        <sz val="10"/>
        <color theme="1"/>
        <rFont val="Tahoma"/>
        <charset val="134"/>
      </rPr>
      <t>——</t>
    </r>
    <r>
      <rPr>
        <sz val="10"/>
        <color theme="1"/>
        <rFont val="宋体"/>
        <charset val="134"/>
      </rPr>
      <t>员工</t>
    </r>
  </si>
  <si>
    <t>津补贴</t>
  </si>
  <si>
    <t>风险抵押金</t>
  </si>
  <si>
    <t>社保</t>
  </si>
  <si>
    <t>福利费</t>
  </si>
  <si>
    <t>工会经费</t>
  </si>
  <si>
    <t>教育经费</t>
  </si>
  <si>
    <t>辞退福利</t>
  </si>
  <si>
    <t>劳务费</t>
  </si>
  <si>
    <t>固定提取</t>
  </si>
  <si>
    <t>安全费</t>
  </si>
  <si>
    <t>维简费</t>
  </si>
  <si>
    <t>折旧费</t>
  </si>
  <si>
    <t>资源价款摊销</t>
  </si>
  <si>
    <t>水资源费</t>
  </si>
  <si>
    <t>总计</t>
  </si>
  <si>
    <t>公司2018年人工成本预算分解汇总表</t>
  </si>
  <si>
    <t>类别</t>
  </si>
  <si>
    <t>部门</t>
  </si>
  <si>
    <t>定编</t>
  </si>
  <si>
    <t>工资总额</t>
  </si>
  <si>
    <t>其他薪酬</t>
  </si>
  <si>
    <t>薪酬合计</t>
  </si>
  <si>
    <t>月人均薪酬</t>
  </si>
  <si>
    <t>2017年</t>
  </si>
  <si>
    <t>2018年</t>
  </si>
  <si>
    <t>工资额度</t>
  </si>
  <si>
    <t>福利</t>
  </si>
  <si>
    <t>其他</t>
  </si>
  <si>
    <t>预算</t>
  </si>
  <si>
    <t>实际</t>
  </si>
  <si>
    <t>岗位工资</t>
  </si>
  <si>
    <t>机关</t>
  </si>
  <si>
    <t>企管科</t>
  </si>
  <si>
    <t>人力资源科</t>
  </si>
  <si>
    <t>党群管理科</t>
  </si>
  <si>
    <t>行政办公室</t>
  </si>
  <si>
    <t>财务科</t>
  </si>
  <si>
    <t>供应科</t>
  </si>
  <si>
    <t>销售科</t>
  </si>
  <si>
    <t>机关小计</t>
  </si>
  <si>
    <t>总务科</t>
  </si>
  <si>
    <t>辅助</t>
  </si>
  <si>
    <t>调度室</t>
  </si>
  <si>
    <t>生产科</t>
  </si>
  <si>
    <t>地测科</t>
  </si>
  <si>
    <t>更生厂</t>
  </si>
  <si>
    <t>安全监察科</t>
  </si>
  <si>
    <t>通风防突科</t>
  </si>
  <si>
    <t>机电工区</t>
  </si>
  <si>
    <t>机运管理中心</t>
  </si>
  <si>
    <t>通风工区</t>
  </si>
  <si>
    <t>抽放工区</t>
  </si>
  <si>
    <t>运输工区</t>
  </si>
  <si>
    <t>矿山救护队</t>
  </si>
  <si>
    <t>辅助小计</t>
  </si>
  <si>
    <t>生产</t>
  </si>
  <si>
    <t>采煤工区</t>
  </si>
  <si>
    <t>准备工区</t>
  </si>
  <si>
    <t>掘进工区</t>
  </si>
  <si>
    <t>生产小计</t>
  </si>
  <si>
    <t>职工合计</t>
  </si>
  <si>
    <t>高管</t>
  </si>
  <si>
    <t>领导班子</t>
  </si>
  <si>
    <t>非领导班子</t>
  </si>
  <si>
    <t>高管小计</t>
  </si>
  <si>
    <t>从业人员合计</t>
  </si>
  <si>
    <t>带薪离岗</t>
  </si>
  <si>
    <t>借调（出）</t>
  </si>
  <si>
    <t>驻矿安监处长</t>
  </si>
  <si>
    <t>其他小计</t>
  </si>
  <si>
    <t>企业合计</t>
  </si>
  <si>
    <t>特殊人群</t>
  </si>
  <si>
    <t>驻矿人员及包矿</t>
  </si>
  <si>
    <t>特殊人群小计</t>
  </si>
  <si>
    <t>备注：</t>
  </si>
  <si>
    <t>生产附表12 2018年电量、电费计划表（不含税）</t>
  </si>
  <si>
    <t>月份</t>
  </si>
  <si>
    <t>变压器总容量（kVA）</t>
  </si>
  <si>
    <t>装机总负荷（kW）</t>
  </si>
  <si>
    <t>计划产量（万吨）</t>
  </si>
  <si>
    <t>计划电量（kWh）</t>
  </si>
  <si>
    <t>计划电费（万元）</t>
  </si>
  <si>
    <t>基本电费（万元）</t>
  </si>
  <si>
    <t>计划总电费（万元）</t>
  </si>
  <si>
    <t>吨煤综合电费（元/吨）</t>
  </si>
  <si>
    <t>2018预算</t>
  </si>
  <si>
    <t>2017预算</t>
  </si>
  <si>
    <t>2017实际</t>
  </si>
  <si>
    <t>合计</t>
  </si>
  <si>
    <t>中煤华利能源控股有限公司2019年维简费提取与使用对比分析</t>
  </si>
  <si>
    <t>公司名称：</t>
  </si>
  <si>
    <t>计提产量
（万吨）</t>
  </si>
  <si>
    <t>计提标准
（元/吨）</t>
  </si>
  <si>
    <t>2019年
结余
（万元）</t>
  </si>
  <si>
    <t>2020年
计划提取
（万元）</t>
  </si>
  <si>
    <t>可供使用额度
（万元）</t>
  </si>
  <si>
    <t>2020年
计划
（万元）</t>
  </si>
  <si>
    <t>2019年度维简费使用计划汇总表（按支出类型2）</t>
  </si>
  <si>
    <t>序号</t>
  </si>
  <si>
    <t>项     目</t>
  </si>
  <si>
    <t>合   计</t>
  </si>
  <si>
    <t>资 本 性 支 出</t>
  </si>
  <si>
    <t>费 用 性 支 出</t>
  </si>
  <si>
    <t>项目数
（个）</t>
  </si>
  <si>
    <t>金额
（万元）</t>
  </si>
  <si>
    <t>小 计</t>
  </si>
  <si>
    <t>用于购买固定资产的支出
（万元）</t>
  </si>
  <si>
    <t>用于在建工程的支出
（万元）</t>
  </si>
  <si>
    <t>其 他
（万元）</t>
  </si>
  <si>
    <t>用于材料成本支出
（万元）</t>
  </si>
  <si>
    <t>用于外包剥离费、外包掘进费支出
（万元）</t>
  </si>
  <si>
    <r>
      <rPr>
        <b/>
        <sz val="12"/>
        <rFont val="方正仿宋简体"/>
        <charset val="134"/>
      </rPr>
      <t xml:space="preserve">其 他
</t>
    </r>
    <r>
      <rPr>
        <b/>
        <sz val="10"/>
        <rFont val="方正仿宋简体"/>
        <charset val="134"/>
      </rPr>
      <t>（万元）</t>
    </r>
  </si>
  <si>
    <t>总计（项目数/支出数）</t>
  </si>
  <si>
    <t>矿井（露天）开拓延深工程</t>
  </si>
  <si>
    <t>矿井（露天）技术改造</t>
  </si>
  <si>
    <t>固定资产更新、改造</t>
  </si>
  <si>
    <t>固定资产零星购置</t>
  </si>
  <si>
    <t>矿区生产补充勘探</t>
  </si>
  <si>
    <t>综合利用支出</t>
  </si>
  <si>
    <t>“三废”治理支出</t>
  </si>
  <si>
    <t>大型矿一次拆迁民房50户以上费用</t>
  </si>
  <si>
    <t>中小矿采动范围的搬迁赔偿费</t>
  </si>
  <si>
    <t>矿井新技术的推广</t>
  </si>
  <si>
    <t>小型矿井的改造联合工程</t>
  </si>
  <si>
    <t>填表说明：分别按矿（厂）和公司汇总。</t>
  </si>
  <si>
    <t>中煤华利能源控股有限公司2020年度煤矿维简费使用计划明细表（工程）</t>
  </si>
  <si>
    <t>金额单位：万元</t>
  </si>
  <si>
    <t>项目或设备名称</t>
  </si>
  <si>
    <t>主要特征及技术参数</t>
  </si>
  <si>
    <t>单位</t>
  </si>
  <si>
    <t>工程量</t>
  </si>
  <si>
    <t>单价</t>
  </si>
  <si>
    <t>工作量</t>
  </si>
  <si>
    <t>支出类型</t>
  </si>
  <si>
    <t>一</t>
  </si>
  <si>
    <t>二</t>
  </si>
  <si>
    <t>三</t>
  </si>
  <si>
    <t>四</t>
  </si>
  <si>
    <t>五</t>
  </si>
  <si>
    <t>六</t>
  </si>
  <si>
    <t>七</t>
  </si>
  <si>
    <t>八</t>
  </si>
  <si>
    <t>九</t>
  </si>
  <si>
    <t>十</t>
  </si>
  <si>
    <t>十一</t>
  </si>
  <si>
    <t>十二</t>
  </si>
  <si>
    <t>注：支出类型分资本性支出、费用性支出</t>
  </si>
  <si>
    <t>中煤华利能源控股有限公司2020年度煤矿维简费使用计划明细表（设备）</t>
  </si>
  <si>
    <t>使用地点</t>
  </si>
  <si>
    <t>2018年8月专项资金使用情况明细表（安全费用）</t>
  </si>
  <si>
    <t>公司名称：山西中煤华利平山煤业股份有限公司</t>
  </si>
  <si>
    <t>工作量单位：万元</t>
  </si>
  <si>
    <t>1月完成</t>
  </si>
  <si>
    <t>2月完成</t>
  </si>
  <si>
    <t>3月完成</t>
  </si>
  <si>
    <t>4月完成</t>
  </si>
  <si>
    <t>5月完成</t>
  </si>
  <si>
    <t>6月完成</t>
  </si>
  <si>
    <t>7月完成</t>
  </si>
  <si>
    <t>8月完成</t>
  </si>
  <si>
    <t>2018年累计完成</t>
  </si>
  <si>
    <t>二季度累计完成</t>
  </si>
  <si>
    <t>合  计</t>
  </si>
  <si>
    <t>（一）</t>
  </si>
  <si>
    <t>煤与瓦斯突出及高瓦斯矿井落实“两个四位一体”综合防突措施支出</t>
  </si>
  <si>
    <t>1</t>
  </si>
  <si>
    <t>综采工作面、掘进工作面区域效果检验</t>
  </si>
  <si>
    <t>项</t>
  </si>
  <si>
    <t>根据《防治煤与瓦斯突出规定》第六条规定“突出矿井未按要求采取区域综合防突措施的，严禁进行采掘活动。”及沁水县煤炭局要求区域防突措施效果检验，必须委托资质单位编制，根据《山西保利平山煤业股份有限公司区域防突措施效果检验及实验实仪器设备维修与维护合同》合同价为45万元。</t>
  </si>
  <si>
    <t>2</t>
  </si>
  <si>
    <t>石门揭煤</t>
  </si>
  <si>
    <t>根据《煤矿安全规程》第194条规定“石门、井筒揭穿煤层必须编制防突专项设计。”及沁水县煤炭局要求揭煤前必须有资质单位编制石门揭煤安全技术措施。2018年生产计划11016工作面运输和轨道顺槽需要进行石门揭煤，预计每项费用为10万元(经过对沈煤科集团沈阳研究院、河南理工大、重庆研究院询价 )。</t>
  </si>
  <si>
    <t>3</t>
  </si>
  <si>
    <t>钻孔施工工程</t>
  </si>
  <si>
    <t>区域效果措施</t>
  </si>
  <si>
    <t>米</t>
  </si>
  <si>
    <r>
      <rPr>
        <sz val="10"/>
        <color theme="1"/>
        <rFont val="宋体"/>
        <charset val="134"/>
      </rPr>
      <t>2017年钻孔施工工程量在16.46万m。2018年钻孔施工工程量根据编制的《2018年度瓦斯综合治理方案》确定。</t>
    </r>
    <r>
      <rPr>
        <b/>
        <sz val="10"/>
        <color rgb="FFFF0000"/>
        <rFont val="宋体"/>
        <charset val="134"/>
      </rPr>
      <t>钻孔单价详见：附件1</t>
    </r>
  </si>
  <si>
    <t>（1）</t>
  </si>
  <si>
    <t>顺层钻孔</t>
  </si>
  <si>
    <t>11015工作面切眼超前预抽1500m（每循环设计1500m）、11015运输顺槽超前预抽7500m（11015运输顺槽剩余500m，每循环设计1500m，需要5个循环）、11015工作面本煤层钻孔56500m（11013进风顺槽距离切眼0-432m，施工孔深160m、钻孔投影间距1.5m，工程量为46000m；在11015运输顺槽100m范围内，施工孔深155m、钻孔投影间距1.5m，工程量为10500m）、11016工作面本煤层钻孔47500m（11016工作面顺槽每条长700m，每条顺槽施工孔深95m、钻孔投影间距1.5m，工程量为89000m，2018年施工47500m）,每米消耗28元（钻头、钻杆、油脂、封孔材料）。</t>
  </si>
  <si>
    <t>（2）</t>
  </si>
  <si>
    <t>穿层钻孔</t>
  </si>
  <si>
    <t>11016底抽巷施工的穿层钻孔28000m[11016底抽巷联巷剩余16000m（底抽巷联巷180m，每4m一组，每组356m，工程量为16000m），11016北底抽巷剩余12000m（北底抽巷剩余200m，每4m一组，每组240m，工程量为12000m）],每米消耗38元（钻头、钻杆、油脂、封孔材料）。</t>
  </si>
  <si>
    <t>（3）</t>
  </si>
  <si>
    <t>高位钻孔</t>
  </si>
  <si>
    <t>11015工作面高位钻孔用于采空区裂隙带瓦斯抽放（①采用ZYWL-4000D定向钻机在11013进风顺槽共施工2组高位钻孔，终孔间距5m、垂直于顶板70m，每组施工钻孔10个，孔深300m，压茬垂高50m，共计9000m；②采用ZDY-3200S钻机在11013进风顺槽距离停采线20m，施工1组高位钻孔，终孔间距5m、垂直于顶板70m，每组施工钻孔12个，孔深120-130m，共计1500m；③采用ZDY-3200S钻机在11015运输顺槽施工7组高位钻孔，每组施工钻孔10个，孔深120-130m，共计8500m。每米消耗50元（钻头、钻杆、油脂、封孔材料）。</t>
  </si>
  <si>
    <t>（4）</t>
  </si>
  <si>
    <t>管路安装工程</t>
  </si>
  <si>
    <t>管道在线监测系统</t>
  </si>
  <si>
    <t>套</t>
  </si>
  <si>
    <t>根据中煤集团公司17年6月对大坪公司《2017年度瓦斯治理会诊》要求，及《煤矿安全规程》第182条规定，煤巷掘进工作面每循环必须安设管道瓦斯在线监测自动装置，进行负压、流量、浓度、温度在线监测，根据2017年采购的三台，每台需要6.2万元，2018年需要采购至少10套，每套按5万元，预计50万元。</t>
  </si>
  <si>
    <t>Φ108</t>
  </si>
  <si>
    <t>根据《2018年度瓦斯综合治理方案》确定瓦斯抽采管路，11015工作面顺槽需要1300m（两条顺槽长各660m，每条顺槽需要650m）、11016工作面顺槽需要1400m（两条顺槽长各700m，每条顺槽需要700m），加上其他备用200m，目前井上还有100m，共计需要购买2800m。管路单价根据供应科近年来购买提供的平均单价。</t>
  </si>
  <si>
    <t>Φ108法兰盘</t>
  </si>
  <si>
    <t>片</t>
  </si>
  <si>
    <t>根据Φ108mm抽放管路，确定法兰盘数量（每4m，需要2个），目前地面剩余100个。单价根据供应科近年来购买提供的平均单价。</t>
  </si>
  <si>
    <t>Φ219</t>
  </si>
  <si>
    <t>根据《2018年度瓦斯综合治理方案》确定瓦斯抽采管路，11015工作面顺槽需要2560m（两条顺槽长各660m，每条顺槽2路需要1280m）、11016工作面顺槽需要2800m（两条顺槽长各700m，每条顺槽2路需要1400m），根据11009工作面顺槽替换下来2160m，目前地面没有剩余，共计需要3200m。单价根据供应科近年来购买提供的平均单价。</t>
  </si>
  <si>
    <t>Φ219法兰盘</t>
  </si>
  <si>
    <t>根据Φ219mm抽放管路，确定法兰盘数量（每4m，需要2个），目前地面没有剩余。单价根据供应科近年来购买提供的平均单价。</t>
  </si>
  <si>
    <t>Φ377</t>
  </si>
  <si>
    <t>11016工作面底抽巷施工穿层钻孔（目前底抽巷中180m，没有敷设管路），需要敷设150m，11015运输顺槽回风联巷需要敷设150m（联巷长150m），；11015工作面顺槽敷设1200m（每条顺槽长660m、管路敷设每条顺槽600m）、目前地面剩余220m，共计需要购买1280m。单价根据供应科近年来购买提供的平均单价。</t>
  </si>
  <si>
    <t>Φ377法兰盘</t>
  </si>
  <si>
    <t>根据Φ377mm抽放管路，确定法兰盘数量（每4m，需要2个），单价根据供应科近年来购买提供的平均单价。</t>
  </si>
  <si>
    <t>Φ480</t>
  </si>
  <si>
    <t>2018年采掘计划回风大巷延伸282m、东翼回风大巷延伸258m，共计延伸540m，目前现在Φ530mm抽放管路距离回风大巷延伸开口处还需敷设250m，及根据回风大巷巷道延伸，管路跟着延伸，目前地面剩余390m，共计需要购买400m。单价根据供应科近年来购买提供的平均单价。</t>
  </si>
  <si>
    <t>Φ480法兰盘</t>
  </si>
  <si>
    <t>根据Φ480mm抽放管路，确定法兰盘数量（每4m，需要2个），单价根据供应科近年来购买提供的平均单价。</t>
  </si>
  <si>
    <t>Φ530</t>
  </si>
  <si>
    <t>2018年计划回风大巷延伸150m，目前现在Φ530mm抽放管路距离回风大巷延伸开口处还需敷设250m，及根据回风大巷巷道延伸，管路计划在巷道延伸的后继续延伸150m，目前地面没有剩余，共计需要购买400m。单价根据供应科近年来购买提供的平均单价。</t>
  </si>
  <si>
    <t>Φ530法兰盘</t>
  </si>
  <si>
    <t>根据Φ530mm抽放管路，确定法兰盘数量（每4m，需要2个），单价根据供应科近年来购买提供的平均单价。</t>
  </si>
  <si>
    <t>钻机配件购买</t>
  </si>
  <si>
    <t>孔底马达</t>
  </si>
  <si>
    <t>台</t>
  </si>
  <si>
    <t>ZYWL-4000D定向钻机购买于2016年3月，施工高位钻孔治理工作面采空区裂隙带瓦斯。定向钻机①具有定向功能，层位确定准确，能够有效施工至设计层位；②普通钻机施工单个高位孔钻孔140米，钻孔有效长度为40米；定向钻机施工单个高位孔钻孔300米，钻孔有效长度为200米；③相对于普通钻机施工的高位孔能够更好的保持瓦斯抽采浓度。目前钻机无备用孔底马达，下一步计划在11015工作面应用定向钻机施工高位钻孔，为防止因为配件问题影响钻孔施工。根据厂家提供的单价为15万元，预计购买一台。</t>
  </si>
  <si>
    <t>全方位钻孔测斜仪</t>
  </si>
  <si>
    <t>根据《防治煤与瓦斯突出规定》第54条规定“对预抽煤层瓦斯区域防突措施进行检验时，均应当首先分析、检查预抽区域内钻孔的分布是否符合设计要求”，目前大坪公司没有全方位钻孔测线仪，为保证钻孔能够按照设计要求进行定向，防治钻孔施工出现误差。根据周边矿井（天地王坡煤矿、成庄煤矿、侯村煤矿）询价预计购买一台需要20万元。</t>
  </si>
  <si>
    <t>（二）</t>
  </si>
  <si>
    <r>
      <rPr>
        <b/>
        <sz val="10"/>
        <color theme="1"/>
        <rFont val="宋体"/>
        <charset val="134"/>
      </rPr>
      <t>煤矿安全生产改造和重大隐患治理支出，包括</t>
    </r>
    <r>
      <rPr>
        <b/>
        <sz val="10"/>
        <color theme="1"/>
        <rFont val="Times New Roman"/>
        <charset val="134"/>
      </rPr>
      <t>“</t>
    </r>
    <r>
      <rPr>
        <b/>
        <sz val="10"/>
        <color theme="1"/>
        <rFont val="宋体"/>
        <charset val="134"/>
      </rPr>
      <t>一通三防</t>
    </r>
    <r>
      <rPr>
        <b/>
        <sz val="10"/>
        <color theme="1"/>
        <rFont val="Times New Roman"/>
        <charset val="134"/>
      </rPr>
      <t>”</t>
    </r>
    <r>
      <rPr>
        <b/>
        <sz val="10"/>
        <color theme="1"/>
        <rFont val="宋体"/>
        <charset val="134"/>
      </rPr>
      <t>（通风，防瓦斯、防煤尘、防灭火）、防治水、供电、运输等系统设备改造和灾害治理工程，实施煤矿机械化改造，实施矿压（冲击地压）、热害、露天矿边坡治理、采空区治理等支出；</t>
    </r>
  </si>
  <si>
    <t>通风仪器仪表</t>
  </si>
  <si>
    <t>风表、瓦斯器、便携仪购买</t>
  </si>
  <si>
    <t>光干涉瓦斯检查仪</t>
  </si>
  <si>
    <t>CJG100（高浓度）</t>
  </si>
  <si>
    <t>现登记在册的100%的光学瓦斯测定器为8台，正在使用6台，备用2台（考虑外委送检时能够满足正常使用）。其中钻机队4台，地面瓦斯泵站配备1台，瓦斯实验室1台，钻机队其中2台为2013年前购买故障频繁需要更换，随着生产采掘进度的不断推进，考虑为钻机队增加2台，另考虑日常20%备用系数，需重新购买5台。</t>
  </si>
  <si>
    <t>CJG10（低浓度）</t>
  </si>
  <si>
    <t>根据《煤矿通风安全装备标准》要求，必须配备足量的光学瓦斯器。现登记在册的10%的光学瓦斯测定器为41台，其中使用25台，备用16台（考虑外委送检时能够满足正常使用）。其中地面抽采泵站1台、风机房2台、救护队2台，通风区20台（不含备用），根据2018年采掘计划，我矿瓦检员按每班6人配备，共18人，每人每班配备一台专用光学瓦斯测定器，有4台为2013年前购置，基线模糊，故障频繁，另考虑日常20%备用系数，需重新购买5台。</t>
  </si>
  <si>
    <t>瓦斯便携仪</t>
  </si>
  <si>
    <t>矿井便携仪在用189台，为2017年6月份至10月份分批购买，报警仪经长期使用，标校调整不到与甲烷气体标样相符值，催化元件寿命终止，根据使用说明催化元件使用一年需要返厂进行更换，更换成本较大，且更换后经过调校显示数值误差大，需进行购置。根据《煤矿安全规程》180条规定，2018年矿井需配备便携仪人员计划150人，外委送检每年一次，每次送检100台，每次校验时间一个月，日常备用20%，考虑正常的使用损耗，2018年需购买100台。</t>
  </si>
  <si>
    <t>多功能气体参数仪</t>
  </si>
  <si>
    <r>
      <rPr>
        <sz val="10"/>
        <color theme="1"/>
        <rFont val="宋体"/>
        <charset val="134"/>
      </rPr>
      <t>CD</t>
    </r>
    <r>
      <rPr>
        <vertAlign val="subscript"/>
        <sz val="10"/>
        <color theme="1"/>
        <rFont val="宋体"/>
        <charset val="134"/>
      </rPr>
      <t>4</t>
    </r>
  </si>
  <si>
    <t>现矿仅有2台多功能气体参数仪，且为2012年购买，误差较大，精度不高。有效地监测井下各作业点的有害气体，减少不必要的财产损失、人员伤害，根据《煤矿安全规程》661条规定，需定期对有害气体定期监测，2018年需购买20台。</t>
  </si>
  <si>
    <t>（5）</t>
  </si>
  <si>
    <t>仪器仪表强检费用</t>
  </si>
  <si>
    <t>根据国家鉴定要求，对我矿仪器仪表进行送至有资质单位进行鉴定检验。其中瓦斯仪49台，每台350元，总计17150元；风表在册7块，每块每年强检2次，每次每台200元，总计2800元。强检费用合计19950元。</t>
  </si>
  <si>
    <t>通风设施及材料</t>
  </si>
  <si>
    <t>风筒</t>
  </si>
  <si>
    <t>Φ1000</t>
  </si>
  <si>
    <t>节</t>
  </si>
  <si>
    <t>现有Φ1000风筒1100m，Φ800风筒1000m（加正在使用的）；全年掘进进尺4200m，7月份11015工作面形成之前，11015切眼供风距离为850m，11015运输顺槽供风距离900m，随着巷道的掘进进度，瓦斯涌出量越来越大，考虑11015运输顺槽后期布置两趟风筒(加一趟Φ800风筒)，再加上16工作面顺槽及岩巷掘进，最高峰时需要Φ1000风筒2100m(煤巷损耗率5%)，Φ800风筒2000m（岩巷损耗率20%）</t>
  </si>
  <si>
    <t>Φ800</t>
  </si>
  <si>
    <t>风门、风桥</t>
  </si>
  <si>
    <t>预计构筑13组风门（考虑到矿压较大，含重建5组），11009工作面、11015工作面顺槽、11016工作面顺槽、11013进风顺槽及其联巷；墙体砌筑每方需要红砖530块(单价0.6元)，水泥65kg(单价430元/吨)，沙子0.4方(单价185元/方)，合计420元/方；每道砌墙平均断面按12㎡，厚度0.8m计算，砌筑墙体合计4032元；每道风门需使用木料2.1方（风门规格：2.2*1.75），木料单价为1600元/方，木料合计3360元，其他配件包含编织袋、小滑轮、钢丝绳、合页、绳卡、铁丝、钉子等辅助材料计108元/道，每组单价1.5万元。</t>
  </si>
  <si>
    <t>密闭</t>
  </si>
  <si>
    <t>预计构筑15组30道（主要为采空区密闭及联巷密闭，为确保严密不漏风，每组均砌筑两道密闭），11009工作面、11009集中运输巷、11013进风顺槽；构筑密闭等设施所需材料，砌筑单价参考风门单价，每道砌墙平均断面按12㎡，厚度1m计算，每组2道需要10080元。</t>
  </si>
  <si>
    <t>风桥、小煤垛加固</t>
  </si>
  <si>
    <t>现井下有3处风桥：11009集中运输巷1#风桥、11009集中运输巷2#风桥、胶带大巷与总回风斜巷交叉风桥；根据2018年采掘计划，预计再构筑两处风桥。矿压较大，风桥受动压影响压缩变形漏风、小煤垛变形压缩漏风漏瓦斯需加固，加固材料采用无机分子材料，每箱（AB桶）单价4000元，计划使用50桶，共计20万元。</t>
  </si>
  <si>
    <t>防突设备</t>
  </si>
  <si>
    <t>(1)</t>
  </si>
  <si>
    <t>瓦斯防突参数仪调校</t>
  </si>
  <si>
    <t>委托中煤科工集团重庆研究院进行瓦斯突出参数仪测定，根据仪器测定报告每台仪器每年需要测定一次，费用0.3万元，预计7台仪器需要2万元。</t>
  </si>
  <si>
    <t>瓦斯实验室设备升级</t>
  </si>
  <si>
    <t>防突瓦斯实验室建立于2012年。瓦斯实验室残余瓦斯含量测定仪由于设备老化，故障率高，影响区域防突措施效果检验进程，设备更新后测定数据由原来的24小时缩减到2小时。设备单价询问煤科集团沈阳研究院，预计1台需要20万元。（现瓦斯实验室残余瓦斯含量测定仪购买的是煤科集团沈阳研究院。</t>
  </si>
  <si>
    <t>煤与瓦斯突出参数测定仪</t>
  </si>
  <si>
    <t>WTC</t>
  </si>
  <si>
    <t>目前大坪公司煤与瓦斯突出参数测定仪共计7台（分别购买于2012年、2013年、2016年），为保证采掘工作面区域验证及局部防突预测（11009工作面区域验证时至少需要4台、煤巷掘进工作面局部防突预测至少需要2台），需要再购买2台，保证仪器效验时候，不出现因为缺少仪器而耽误生产。根据厂家咨询单价。</t>
  </si>
  <si>
    <t>压风自救装置</t>
  </si>
  <si>
    <t>ZYJ</t>
  </si>
  <si>
    <t>根据《煤矿安全规程》691条规定，“突出矿井应当在距采掘工作面25-40m的巷道内、爆破点、撤离人员与警戒人员所在位置、回风巷有人作业处等地点，至少设置压风自救装置；在长距离掘进巷道中，应到根据实际情况增设压风自救装置”。目前井下共有压风供水施救一体装置31台，地面有5台，2018年巷道掘进4200m，掘进工作面有轨道大巷、回风大巷、胶带大巷、11015工作面及工作面顺槽、11016工作面顺槽，加上巷修地点及维修更换，预计需要再购买30台，每台0.16万元，共计4.8万元。</t>
  </si>
  <si>
    <t>4</t>
  </si>
  <si>
    <t>防尘设施</t>
  </si>
  <si>
    <t>防尘水管</t>
  </si>
  <si>
    <t>10#高压软管</t>
  </si>
  <si>
    <t>随着生产进度的不断推进，需防尘区域不断扩大，为进一步加强我矿的防尘工作，结合我矿防尘工作的实际情况，购买800m高压软管。</t>
  </si>
  <si>
    <t>防尘帘</t>
  </si>
  <si>
    <t>为做好井下防尘工作，计划于每处采煤工作面回风流中安设两道防尘帘，每道防尘帘需要16m进行制作，每半年更换一次，需要64m；考虑备用及正常损耗，需购买100m防尘帘。</t>
  </si>
  <si>
    <t>5</t>
  </si>
  <si>
    <t>防灭火</t>
  </si>
  <si>
    <t>灭火器</t>
  </si>
  <si>
    <t>个</t>
  </si>
  <si>
    <t>消防规定每年两次，实际检测为每年1次。矿现共有灭火器265个（水基60个、干粉155个、二氧化碳50个）。1、根据2018年生产接续计划需增加8条掘进用皮带，每条皮带机头需放置灭火器2个，共16个；2、因部分灭火器常年存放在井下，有34个灭火器瓶体受潮锈蚀，已达到报废程度，无法通过年检，故18年需要新购置50个。经咨询周边矿井65元/个。</t>
  </si>
  <si>
    <t>消防监测</t>
  </si>
  <si>
    <t>根据与山西并安消防设施检测有限公司签订的《消防自动设施维保协议》自动消防设施将进行定期检查一月一次，发现问题及时维修，确保消防设备的正常运行。</t>
  </si>
  <si>
    <t>6</t>
  </si>
  <si>
    <t>参数测定</t>
  </si>
  <si>
    <t>通风阻力核定</t>
  </si>
  <si>
    <t>根据《煤矿安全规程》、AQ1045《煤尘爆炸性鉴定规范》、GB/T1045《煤自燃倾向性色谱吸氧鉴定法》及MT/440《矿井通风阻力测定办法》要求每年对煤尘爆炸性、自燃倾向性和通风阻力测定报告每年测定一次，根据《山西保利平山煤业股份有限公司通风阻力及煤尘爆炸性和自燃倾向性合同》定价。</t>
  </si>
  <si>
    <t>7</t>
  </si>
  <si>
    <t>“雨季三防”防雷电设施及检测费用</t>
  </si>
  <si>
    <t>根据《山西省防雷减灾管理办法》，矿区每年一次，炸药库每半年一次</t>
  </si>
  <si>
    <t>8</t>
  </si>
  <si>
    <t>“雨季三防”防洪设施费用</t>
  </si>
  <si>
    <t>每年雨季前，用于购置防止淹没井口防洪用品，及地面要害场所防洪设施</t>
  </si>
  <si>
    <t>9</t>
  </si>
  <si>
    <t>煤巷顶板取芯</t>
  </si>
  <si>
    <t>根据能源公司2017年6月11日检查要求，煤巷每隔100m取岩芯20m，为支护提供地质参数,2018年计划掘进煤巷2611米，预计取芯孔8组，每组20米，合计打钻160米，根据经验值，钻头钻杆每米消耗300元，预计需费用4.8万元。</t>
  </si>
  <si>
    <t>10</t>
  </si>
  <si>
    <t>岩巷探煤孔</t>
  </si>
  <si>
    <t>为防止误揭煤层，对煤层层位及前方构造进行探测，2018年岩巷掘进1589米预计施工地质探煤钻孔20组，每组施工长探钻孔120米，短探40米，单价按穿层钻孔计算，每米20元，预计需费用6.48万元。</t>
  </si>
  <si>
    <t>11</t>
  </si>
  <si>
    <t>探放水钻孔</t>
  </si>
  <si>
    <t>根据煤矿安全规程第282条，对开拓大巷和底抽巷施工探放水钻孔，2018年计划掘进1589米，预计10组，每组450米，单价按穿层钻孔计算，每米20元，预计需费用9万元。</t>
  </si>
  <si>
    <t>12</t>
  </si>
  <si>
    <t>水文动态观测孔</t>
  </si>
  <si>
    <t>煤矿安全规程第286条要求，17年7月中煤集团专家组会诊问题整改，经咨询荣欣公司单价按1330元计算，共计需费用40万元。计划2018年3月报公司立项招标，预计2018年10月完成。（已请示分公司于总，要求施工）</t>
  </si>
  <si>
    <t>13</t>
  </si>
  <si>
    <t>测量仪器校检</t>
  </si>
  <si>
    <t>全站仪、水准仪</t>
  </si>
  <si>
    <t>根据煤矿测量规程第4条要求，测量仪器每年校验一次，一台全站仪，一台水准仪费用3500元。</t>
  </si>
  <si>
    <t>14</t>
  </si>
  <si>
    <t>全站仪</t>
  </si>
  <si>
    <t>莱卡TS09-1</t>
  </si>
  <si>
    <t>矿井现只有一台中纬ZT20R全站仪，2010年购买，已使用7年在使用过程中故障频发，不能满足矿井正常生产需求，为保障井下测量安全，需购买一台，经过与太行测绘公司、晋城天一测绘公司、南方测绘公司咨询得知，目前各生产单位使用的设备为莱卡TS09-1售价在12.8万元左右。</t>
  </si>
  <si>
    <t>15</t>
  </si>
  <si>
    <t>陀螺定向测量</t>
  </si>
  <si>
    <t>井下测量导线点受矿压影响，破坏较大，为满足矿井采区延伸，确保测量安全，需聘请外围专业机构进行闭合测量校验，通过咨询晋城天一测绘公司、晋煤寺河矿陀螺定向测量价格初步在3-5万元。</t>
  </si>
  <si>
    <t>16</t>
  </si>
  <si>
    <t>矿图绘图仪</t>
  </si>
  <si>
    <t>惠普Z6800</t>
  </si>
  <si>
    <t>现有绘图仪购买于2010年，现故障频发，不能满足矿井技术图纸打印需求且该型号绘图仪配件市场上已很难买到，不能进行维修，与惠普经销商咨询，Z6800能够满足矿井绘图需求，报价10-15万元。</t>
  </si>
  <si>
    <t>17</t>
  </si>
  <si>
    <t>雨季地面建筑、房屋防水工程</t>
  </si>
  <si>
    <t>平米</t>
  </si>
  <si>
    <t>矿井其他建筑物屋面修复(主要为2012年修建的机修车间、综采设备库防水）</t>
  </si>
  <si>
    <t>18</t>
  </si>
  <si>
    <t>增加井下一坡三挡安全设施</t>
  </si>
  <si>
    <r>
      <rPr>
        <sz val="10"/>
        <color theme="1"/>
        <rFont val="宋体"/>
        <charset val="134"/>
      </rPr>
      <t>购买气缸、控制箱自己加工斜巷气动一坡三挡设施。</t>
    </r>
    <r>
      <rPr>
        <b/>
        <sz val="10"/>
        <color rgb="FFFF0000"/>
        <rFont val="宋体"/>
        <charset val="134"/>
      </rPr>
      <t>详见：附件2</t>
    </r>
  </si>
  <si>
    <t>19</t>
  </si>
  <si>
    <t>矿灯</t>
  </si>
  <si>
    <t>KL5LM(B)</t>
  </si>
  <si>
    <t>根据煤矿安全规程471条规定，矿灯完好总数至少大于常用矿灯数的10%。现下井人数为741人，实际矿灯899盏，75盏备用灯，报废33盏，剩余50盏用于政府等各级人员检查使用；因此需再购买100盏矿灯。单价为17年采购价150元/盏。</t>
  </si>
  <si>
    <t>20</t>
  </si>
  <si>
    <t>巷道及工作面注浆</t>
  </si>
  <si>
    <t>吨</t>
  </si>
  <si>
    <r>
      <rPr>
        <sz val="10"/>
        <color theme="1"/>
        <rFont val="宋体"/>
        <charset val="134"/>
      </rPr>
      <t>11009工作面及</t>
    </r>
    <r>
      <rPr>
        <sz val="10"/>
        <color theme="1"/>
        <rFont val="Tahoma"/>
        <charset val="134"/>
      </rPr>
      <t>11015</t>
    </r>
    <r>
      <rPr>
        <sz val="10"/>
        <color theme="1"/>
        <rFont val="宋体"/>
        <charset val="134"/>
      </rPr>
      <t>工作面过断层及相关地质构造带发生冒顶片帮时控制顶板及煤帮使用。</t>
    </r>
  </si>
  <si>
    <t>21</t>
  </si>
  <si>
    <t>顶板离层监测仪</t>
  </si>
  <si>
    <t>T型</t>
  </si>
  <si>
    <r>
      <rPr>
        <sz val="10"/>
        <color theme="1"/>
        <rFont val="宋体"/>
        <charset val="134"/>
      </rPr>
      <t>煤矿安全规程第</t>
    </r>
    <r>
      <rPr>
        <sz val="10"/>
        <color theme="1"/>
        <rFont val="Tahoma"/>
        <charset val="134"/>
      </rPr>
      <t>102</t>
    </r>
    <r>
      <rPr>
        <sz val="10"/>
        <color theme="1"/>
        <rFont val="宋体"/>
        <charset val="134"/>
      </rPr>
      <t>条规定，煤巷及半煤岩巷必须安装顶板离层仪，50米一个，全年煤巷2700米需60个，且巷道交岔点必须安装，同时留有一定被用量因此计划购买100个。</t>
    </r>
  </si>
  <si>
    <t>22</t>
  </si>
  <si>
    <t>矿用钻孔窥视仪</t>
  </si>
  <si>
    <t>TS-C1201</t>
  </si>
  <si>
    <t>用于矿压治理，观测巷道围岩松动圈范围，优化支护参数，确定巷道支护形式。</t>
  </si>
  <si>
    <t>23</t>
  </si>
  <si>
    <t>矿压在线监测系统升级改造</t>
  </si>
  <si>
    <t>KJ508</t>
  </si>
  <si>
    <r>
      <rPr>
        <sz val="10"/>
        <color theme="1"/>
        <rFont val="宋体"/>
        <charset val="134"/>
      </rPr>
      <t>根据《山西省煤矿管理规定》第一百三十条规定：综采工作面必须配备数字采集式连续监测矿压仪器；11015工作面需安设顶板综合监测系统。矿井于2015年10月购置KJ508型顶板综合监测系统，经与厂家沟通，原系统部分配件需进行升级改造，</t>
    </r>
    <r>
      <rPr>
        <b/>
        <sz val="10"/>
        <color rgb="FFFF0000"/>
        <rFont val="宋体"/>
        <charset val="134"/>
      </rPr>
      <t>详见：附件3</t>
    </r>
  </si>
  <si>
    <t>24</t>
  </si>
  <si>
    <t>综采工作面压力监测LED显示仪</t>
  </si>
  <si>
    <t>YHY60(A)-2</t>
  </si>
  <si>
    <r>
      <rPr>
        <sz val="10"/>
        <color theme="1"/>
        <rFont val="宋体"/>
        <charset val="134"/>
      </rPr>
      <t>工作面压力表读数时显示数字不准确，无法掌握支架初撑力状态，不利于顶板管理，因此需要新</t>
    </r>
    <r>
      <rPr>
        <sz val="9"/>
        <color theme="1"/>
        <rFont val="宋体"/>
        <charset val="134"/>
      </rPr>
      <t>进</t>
    </r>
    <r>
      <rPr>
        <sz val="9"/>
        <color theme="1"/>
        <rFont val="Tahoma"/>
        <charset val="134"/>
      </rPr>
      <t>LED</t>
    </r>
    <r>
      <rPr>
        <sz val="9"/>
        <color theme="1"/>
        <rFont val="宋体"/>
        <charset val="134"/>
      </rPr>
      <t>显示仪50台</t>
    </r>
  </si>
  <si>
    <t>25</t>
  </si>
  <si>
    <t>矿山储量年报</t>
  </si>
  <si>
    <t>根据晋国土资办发2017年，142号文件精神要求编制2018年储量年报，费用包括储量年报编制费，各季度井下小结，共计10万元。</t>
  </si>
  <si>
    <t>26</t>
  </si>
  <si>
    <t>支护材料检测费用</t>
  </si>
  <si>
    <t>根据《煤矿安全质量标准化基本要求及评分方法》要求支护材料必须符合设计强度要求。</t>
  </si>
  <si>
    <t>27</t>
  </si>
  <si>
    <t>救护专业</t>
  </si>
  <si>
    <t>根据国家安全生产应急救援指挥中心下发应指矿山【2017】44号文件要求，必须配备符合要求的矿山救援装备、仪器、仪表和器材；目前矿有HYZ4h隔绝式正压氧呼吸器10台，HYZ2h隔绝式正压氧呼吸器2台，CO便携检测仪2台（2012年购买，误差较大）。需购买HYZ4h隔绝式正压氧呼吸器2台，每台1.8万元，计3.6万元；购买HYZ2h隔绝式正压氧呼吸器1台，每台1.2万元，计1.2万元；CO便携式检测仪2台，每台1000元，计2000元；共计5万.
但如果按晋城市煤炭工业局下发的晋市煤局办字【2008】296号文《关于全市地方煤矿成立救护队和兼职救护队的通知》文件要求，30万吨以上矿井兼职救护队编制不得少于21人，缺HYZ4h隔绝式正压氧呼吸器11台，HYZ2h隔绝式正压氧呼吸器2台，则该项目需要22.5万元。</t>
  </si>
  <si>
    <t>28</t>
  </si>
  <si>
    <t>新副井立井及主井钢丝绳在线监测维修</t>
  </si>
  <si>
    <r>
      <rPr>
        <sz val="10"/>
        <color theme="1"/>
        <rFont val="宋体"/>
        <charset val="134"/>
      </rPr>
      <t>根据煤矿安全规程411条规定，在用钢丝绳每天必须检查一次，在线检测比人工检查安全可靠。2010年购买，现检测探头损坏，需维修，经咨询TCK厂家维修费用为4万。</t>
    </r>
    <r>
      <rPr>
        <b/>
        <sz val="10"/>
        <color rgb="FFFF0000"/>
        <rFont val="宋体"/>
        <charset val="134"/>
      </rPr>
      <t>详见：附件4</t>
    </r>
  </si>
  <si>
    <t>29</t>
  </si>
  <si>
    <t>新副立井井筒给排水管路维修</t>
  </si>
  <si>
    <r>
      <rPr>
        <sz val="10"/>
        <color theme="1"/>
        <rFont val="宋体"/>
        <charset val="134"/>
      </rPr>
      <t>井筒内敷设管路有压风管、排水管、供水管路，用于井下供风供水，多处锈蚀漏水严重，加大井筒淋水，影响井下作业，需进行更换维修。</t>
    </r>
    <r>
      <rPr>
        <b/>
        <sz val="10"/>
        <color rgb="FFFF0000"/>
        <rFont val="宋体"/>
        <charset val="134"/>
      </rPr>
      <t>详见：附件5</t>
    </r>
  </si>
  <si>
    <t>（三）</t>
  </si>
  <si>
    <t>完善煤矿井下监测监控、人员定位、紧急避险、压风自救、供水施救和通信联络安全避险“六大系统”支出，应急救援技术装备、设施配置和维护保养支出，事故逃生和紧急避难设施设备的配置和应急演练支出；</t>
  </si>
  <si>
    <t>安全监控系统</t>
  </si>
  <si>
    <t>目前平山煤矿使用KJ70N煤矿安全监控系统反应速度慢，按照沁水县煤炭煤层气工业局（沁煤发【2017】24号）文件《关于转发山西煤矿安全监察局晋城监察分局转发国家煤矿安监局关于印发&lt;煤矿安全监控系统升级改造技术方案&gt;的通知》要求对安全监控系统进行升级改造。需采购操作系统1套、主机2台、传输接口1个、分站25台、电源25台、各类器150台、配套通讯电缆10000米、接线盒200个。</t>
  </si>
  <si>
    <t>煤矿安全监管信息平台</t>
  </si>
  <si>
    <t>目前平山煤矿的煤矿安全监管信息平台不完善，根据（晋城市煤炭煤层气工业局关于对全市煤炭监管信息平台联网验收的通知《晋市煤局瓦字【2017】》168号）文件要求，需要进行完善。需购置1台路由交换设备（将专网与外网打通）、3台一体摄像机及配套电源及后期运维费用。</t>
  </si>
  <si>
    <t>有线通信系统</t>
  </si>
  <si>
    <t>KT290</t>
  </si>
  <si>
    <r>
      <rPr>
        <sz val="9"/>
        <color theme="1"/>
        <rFont val="宋体"/>
        <charset val="134"/>
      </rPr>
      <t>根据国家安全监管总局、国家煤矿安监局关于建设完善煤矿井下安全避险“六大系统”的通知《安监总煤装（2010）146号》文件，需对井上下损坏电话机、电话线路进行更换及辅材购置、维修费用等。</t>
    </r>
    <r>
      <rPr>
        <b/>
        <sz val="9"/>
        <color rgb="FFFF0000"/>
        <rFont val="宋体"/>
        <charset val="134"/>
      </rPr>
      <t>详见：附件6</t>
    </r>
  </si>
  <si>
    <t>无线通信系统</t>
  </si>
  <si>
    <t>KT106R</t>
  </si>
  <si>
    <r>
      <rPr>
        <sz val="9"/>
        <color theme="1"/>
        <rFont val="宋体"/>
        <charset val="134"/>
      </rPr>
      <t>根据《山西省煤炭工业厅煤矿井下通信联络系统使用与管理规范》（晋煤办信发【2010】1743号）文件要求，需对回风大巷、胶带大巷、11016工作面、11015工作面，配置4套分站及相关线路辅材；维修费用等，现库存为0。</t>
    </r>
    <r>
      <rPr>
        <b/>
        <sz val="9"/>
        <color rgb="FFFF0000"/>
        <rFont val="宋体"/>
        <charset val="134"/>
      </rPr>
      <t>详见：附件7</t>
    </r>
  </si>
  <si>
    <t>广播系统</t>
  </si>
  <si>
    <t>KT175</t>
  </si>
  <si>
    <r>
      <rPr>
        <sz val="9"/>
        <color theme="1"/>
        <rFont val="宋体"/>
        <charset val="134"/>
      </rPr>
      <t>根据《山西省煤炭工业厅煤矿井下通信联络系统使用与管理规范》（晋煤办信发【2010】1743号）文件要求，需11015工作面、11016工作面顺槽及岩巷掘进，配置4套终端及相关辅材，维修费用等。</t>
    </r>
    <r>
      <rPr>
        <b/>
        <sz val="9"/>
        <color rgb="FFFF0000"/>
        <rFont val="宋体"/>
        <charset val="134"/>
      </rPr>
      <t>详见：附件8</t>
    </r>
  </si>
  <si>
    <t>环网</t>
  </si>
  <si>
    <t>井下环网需拓展,11015及11016工作面系统拓展及系统维修费用。需购置交换机2台，16500元/台；光钎1000米，12元/米。</t>
  </si>
  <si>
    <t>产量监控系统</t>
  </si>
  <si>
    <t>检验维修</t>
  </si>
  <si>
    <t>每月需厂家做一次检验及维修，需4.6万元/年</t>
  </si>
  <si>
    <t>平山公司与分公司联网费</t>
  </si>
  <si>
    <t>联通10MB</t>
  </si>
  <si>
    <t>瓦斯监测监控系统数据传输</t>
  </si>
  <si>
    <t>煤炭专网费用</t>
  </si>
  <si>
    <t>联通20MB</t>
  </si>
  <si>
    <t>三大系统联网数据传输，联通1万元/年</t>
  </si>
  <si>
    <t>外网费用</t>
  </si>
  <si>
    <t>联通100MB</t>
  </si>
  <si>
    <t>互联网费，满足公司日常办公需要，联通6万元/年</t>
  </si>
  <si>
    <t>视频会议费用</t>
  </si>
  <si>
    <t>联通2MB</t>
  </si>
  <si>
    <t>与分公司视频会议、计划升级（2M变成4M）费用6万元/年</t>
  </si>
  <si>
    <t>煤炭专网备用链路费用</t>
  </si>
  <si>
    <t>移动10MB</t>
  </si>
  <si>
    <t>三大系统数据联网，移动备主链路4.2万元/年</t>
  </si>
  <si>
    <t>人员定位系统升级</t>
  </si>
  <si>
    <r>
      <rPr>
        <sz val="9"/>
        <color theme="1"/>
        <rFont val="宋体"/>
        <charset val="134"/>
      </rPr>
      <t>平山煤矿使用的人员定位KJ125系统，由于使用时间较长，自安装后没有对系统进行升级，数据库体积过大导致现在反应速度慢，经常出现程序崩溃、死机等故障。需重新安装系统1套、部分设备需更换，现库存分站数量不足20%，原设备2009年采购至今，已有15台报废，需重新采购20台</t>
    </r>
    <r>
      <rPr>
        <b/>
        <sz val="9"/>
        <rFont val="宋体"/>
        <charset val="134"/>
      </rPr>
      <t>。</t>
    </r>
    <r>
      <rPr>
        <b/>
        <sz val="9"/>
        <color rgb="FFFF0000"/>
        <rFont val="宋体"/>
        <charset val="134"/>
      </rPr>
      <t>详见：附件9</t>
    </r>
  </si>
  <si>
    <t>（四）</t>
  </si>
  <si>
    <t>开展重大危险源和事故隐患评估、监控和整改支出；</t>
  </si>
  <si>
    <t>重大隐患排查治理</t>
  </si>
  <si>
    <t>针对矿井日常安全生产过程中存在的重大隐患及上级部门检查存在的重大隐患排查治理费用。</t>
  </si>
  <si>
    <t>重大危险源评估</t>
  </si>
  <si>
    <t>国家规定，两年一次，2018年7月需委托资质单位出具重大危险源评估报告</t>
  </si>
  <si>
    <t>安全风险分级管控信息系统</t>
  </si>
  <si>
    <t>根据矿井安全生产标准化中“安全风险分级管控”要求需建立安全风险分级管控信息系统</t>
  </si>
  <si>
    <t>应急预案评审费</t>
  </si>
  <si>
    <t>晋城市政府要求，三年评审一次，每次评审费用预计为2万元。</t>
  </si>
  <si>
    <t>（五）</t>
  </si>
  <si>
    <t>安全生产检查、评价（不包括新建、改建、扩建项目安全评价）、咨询、标准化建设支出</t>
  </si>
  <si>
    <t>标准化牌版及相关设施</t>
  </si>
  <si>
    <t>根据《煤矿安全生产标准化考核及评分办法要求》，为保证矿井安全生产标准化达标，对11个专业所涉及牌板需统一制作，如工作面五图一表、防治水管理牌板、防突管理牌板、巷道里程牌等，根据历年矿井制作牌板发生的费用进行估算。</t>
  </si>
  <si>
    <t>标准化推进项目</t>
  </si>
  <si>
    <t>根据矿井2018年安全生产标准化达标规划及示范精品工程建设计划及分公司季度安全生产标准化推进计划要求，需每季度推进标准化精品工程。</t>
  </si>
  <si>
    <t>（六）</t>
  </si>
  <si>
    <t>配备和更新现场作业人员安全防护用品支出</t>
  </si>
  <si>
    <t>详见：附件10</t>
  </si>
  <si>
    <t>（七）</t>
  </si>
  <si>
    <t>安全生产宣传、教育、培训支出</t>
  </si>
  <si>
    <r>
      <rPr>
        <b/>
        <sz val="9"/>
        <color theme="1"/>
        <rFont val="宋体"/>
        <charset val="134"/>
      </rPr>
      <t>国家及县局要求煤矿从业人员培训费用。</t>
    </r>
    <r>
      <rPr>
        <b/>
        <sz val="9"/>
        <color rgb="FFFF0000"/>
        <rFont val="宋体"/>
        <charset val="134"/>
      </rPr>
      <t>详见：附件11</t>
    </r>
  </si>
  <si>
    <t>（八）</t>
  </si>
  <si>
    <t>安全生产适用新技术、新标准、新工艺、新装备的推广应用支出</t>
  </si>
  <si>
    <t>科技创新、小改小革</t>
  </si>
  <si>
    <t>包括日常采掘机运通小改小革、论文发表、矿压观测扥创新项目的实施奖励费用</t>
  </si>
  <si>
    <t>（九）</t>
  </si>
  <si>
    <t>安全设施及特种设备检测检验支出</t>
  </si>
  <si>
    <t>相关文件要求详见：附件12</t>
  </si>
  <si>
    <t>矿井大型固定设备安全检测费（提升机、空压机、主排水泵、带式输送机、钢丝绳、电缆、皮带、无损探伤、主通风机等）</t>
  </si>
  <si>
    <t>大型及特种设备检测费用，国家要求，由晋城市特种设备监督检验所进行检测</t>
  </si>
  <si>
    <t>新副井提升机检测费</t>
  </si>
  <si>
    <t>根据《煤矿在用摩擦式提升机系统安全检测检验规范》，每年检测一次</t>
  </si>
  <si>
    <t>(2)</t>
  </si>
  <si>
    <t>新副井提升机天轮、主轴探伤</t>
  </si>
  <si>
    <t>根据《煤矿在用摩擦式提升机系统安全检测检验规范》，每两年检测一次</t>
  </si>
  <si>
    <t>(3)</t>
  </si>
  <si>
    <t>新副井钢丝绳检测费</t>
  </si>
  <si>
    <t>条</t>
  </si>
  <si>
    <t>根据《煤矿重要用途在用钢丝绳性能检测方法》，每两年一次</t>
  </si>
  <si>
    <t>(4)</t>
  </si>
  <si>
    <t>主井提升机检测费</t>
  </si>
  <si>
    <t>根据《煤矿在用摩擦式提升机系统安全检测检验规范》，每三年检测一次</t>
  </si>
  <si>
    <t>(5)</t>
  </si>
  <si>
    <t>主井提升机天轮轴、主轴探伤</t>
  </si>
  <si>
    <t>(6)</t>
  </si>
  <si>
    <t>主井钢丝绳检测费</t>
  </si>
  <si>
    <t>根据《煤矿在用摩擦式提升机系统安全检测检验规范》，每两年一次</t>
  </si>
  <si>
    <t>(7)</t>
  </si>
  <si>
    <t>主排水泵及联合排水检测费</t>
  </si>
  <si>
    <t>根据《煤矿在用主排水系统安全检测检验规范》，每年检测一次</t>
  </si>
  <si>
    <t>(8)</t>
  </si>
  <si>
    <t>3台空压机检测费</t>
  </si>
  <si>
    <t>根据《煤矿在用空气压缩机安全检测检验规范》，每年检测一次</t>
  </si>
  <si>
    <t>(9)</t>
  </si>
  <si>
    <t>井下8部带式输送机检测费</t>
  </si>
  <si>
    <t>部</t>
  </si>
  <si>
    <t>根据《煤矿井下用带式输送机技术条件》，每年检测一次</t>
  </si>
  <si>
    <t>(10)</t>
  </si>
  <si>
    <t>4台瓦斯抽放泵检测</t>
  </si>
  <si>
    <t>根据《水环真空泵和水环压缩机测定方法》</t>
  </si>
  <si>
    <t>(11)</t>
  </si>
  <si>
    <t>主通风机检测费</t>
  </si>
  <si>
    <t>根据《煤矿在用主通风机系统安全检测检验规范》，每年检测一次</t>
  </si>
  <si>
    <t>(12)</t>
  </si>
  <si>
    <t>主风机主轴及风叶探伤</t>
  </si>
  <si>
    <t>根据《煤矿在用主通风机系统安全检测检验规范》，每两年检测一次</t>
  </si>
  <si>
    <t>(13)</t>
  </si>
  <si>
    <t>矿用窄轨车辆连接装置及三连环试验费</t>
  </si>
  <si>
    <t>根据《煤矿在用窄轨车辆连接插销、连接件检验规范》，每年检测一次</t>
  </si>
  <si>
    <t>(14)</t>
  </si>
  <si>
    <t>阻燃胶带测试费</t>
  </si>
  <si>
    <t>根据《煤矿用织物整芯阻燃输送带》带宽1000mm，带宽800mm各一种，新购置需检测</t>
  </si>
  <si>
    <t>(15)</t>
  </si>
  <si>
    <t>井下直径18.5mm及以上钢丝绳检测费</t>
  </si>
  <si>
    <t>根据《煤矿重要用途在用钢丝绳性能检测方法》，直径18.5mm，直径22mm，直径30mm钢丝绳各取1米做检测</t>
  </si>
  <si>
    <t>(16)</t>
  </si>
  <si>
    <t>井下阻燃电缆检测</t>
  </si>
  <si>
    <t>根据《煤矿用电缆阻燃性能的试验方法和判定规则》新购置6平方、16平方、50平方、70平方、95平方、150平方电缆各取一米做检测</t>
  </si>
  <si>
    <t>矿井压力容器及特种设备检测费用</t>
  </si>
  <si>
    <t>6T燃气锅炉检测费</t>
  </si>
  <si>
    <t>根据《锅炉定期检验规定》，每年检测一次</t>
  </si>
  <si>
    <t>储气罐检测费</t>
  </si>
  <si>
    <t>根据《固定式压力容器安全技术监察规程》，每年检测一次</t>
  </si>
  <si>
    <t>行车检测费</t>
  </si>
  <si>
    <t>根据《起重机械定期检验规则》每两年综采设备库一台、机修车间一台、新副井井口一台</t>
  </si>
  <si>
    <t>压力表检测费</t>
  </si>
  <si>
    <t>块</t>
  </si>
  <si>
    <t>根据《弹性元件一般压力表真空表检定规程》，每半年检测一次</t>
  </si>
  <si>
    <t>安全阀检测费</t>
  </si>
  <si>
    <t>根据《安全阀安全技术监察规程》每年检测一次锅炉4个、空压机6个</t>
  </si>
  <si>
    <t>（6）</t>
  </si>
  <si>
    <t>叉车检验费</t>
  </si>
  <si>
    <t>根据《厂内机动车辆安全检验技术要求》，每年检测一次</t>
  </si>
  <si>
    <t>35KV变电站线路春检及地面高压开关柜雨季前预防性试验费用</t>
  </si>
  <si>
    <t>根据《电力设备预防性试验规程》35KV变电所两趟架空线及35KV变电所开关柜、地面各10KV配电柜高压电缆预防性试验，每年检测一次</t>
  </si>
  <si>
    <t>绝缘工器具及变压器油检测</t>
  </si>
  <si>
    <t>根据《电力安全器具预防性试验规程》绝缘手套、绝缘鞋、接地线、放电棒等绝缘用具检测，每半年检测一次</t>
  </si>
  <si>
    <t>自救器检测费</t>
  </si>
  <si>
    <t>晋城市要求每季度检测一次，按矿井生产能力进行收费，按往年费用测算。</t>
  </si>
  <si>
    <t>消防器材检验费</t>
  </si>
  <si>
    <t>主要为灭火器检验检测费用，按往年年检测费用计算</t>
  </si>
  <si>
    <t>传感器检验费用</t>
  </si>
  <si>
    <r>
      <rPr>
        <sz val="10"/>
        <color theme="1"/>
        <rFont val="宋体"/>
        <charset val="134"/>
      </rPr>
      <t>包括瓦斯传感器强制检验费、便携仪强制检验费、光干涉瓦斯仪、等其他强制检验费等.</t>
    </r>
    <r>
      <rPr>
        <b/>
        <sz val="10"/>
        <color rgb="FFFF0000"/>
        <rFont val="宋体"/>
        <charset val="134"/>
      </rPr>
      <t>详见：附件13</t>
    </r>
  </si>
  <si>
    <t>（十）</t>
  </si>
  <si>
    <t>其他与安全生产直接相关的支出</t>
  </si>
  <si>
    <t>职业卫生检测费</t>
  </si>
  <si>
    <t>2018年需开展职业卫生现状评价（三年一次）</t>
  </si>
  <si>
    <t>职业病健康体检费</t>
  </si>
  <si>
    <t>职业健康体检，一年一次</t>
  </si>
  <si>
    <t>瓦斯泵站减速机</t>
  </si>
  <si>
    <t>H1SH11-4.5-B+C21,i=4.5,400KW</t>
  </si>
  <si>
    <t>瓦斯抽放泵站减速机使用时间较长且已有2台已维修过2次，一旦损坏，为单泵运行，且维修时间较长，地方检查不允许，有可能要停矿，因此为高负压低负压抽放泵各备一台减速机,保证井下瓦斯安全抽采</t>
  </si>
  <si>
    <t>煤巷快速消突及瓦斯治理技术研究</t>
  </si>
  <si>
    <t>华利能源公司2018年科研项目计划</t>
  </si>
  <si>
    <t>矿井矿压治理方案及支护参数研究</t>
  </si>
  <si>
    <t>中煤集团7月份专家会诊提出整改方案及华利能源公司2018年科研项目计划</t>
  </si>
  <si>
    <t>突出危险性敏感指标测定及3#煤层顶部软分层研究</t>
  </si>
  <si>
    <t>大直径顶板钻孔替代高抽巷抽采瓦斯技术</t>
  </si>
  <si>
    <t xml:space="preserve">华利能源公司2018年科研项目计划 </t>
  </si>
  <si>
    <t>矿井采区设计优化</t>
  </si>
  <si>
    <t>中煤集团7月份专家会诊提出整改方案</t>
  </si>
  <si>
    <t>拉水车</t>
  </si>
  <si>
    <t>8t</t>
  </si>
  <si>
    <t>原饮用水源为河流水，因11、13工作面开采完毕后造成河水断流，生活水处理水质不能达到饮用水标准，因此需购买拉水车一台，满足全矿正常生活用水，询价为15万元。其中：东风车13.5万元，保险及上户1.5万元</t>
  </si>
  <si>
    <t>（十一）</t>
  </si>
  <si>
    <t>安全备用金</t>
  </si>
  <si>
    <t>2018年专项资金使用计划明细表（环保）</t>
  </si>
  <si>
    <t>公司名称：山西中煤华利大坪煤业股份有限公司</t>
  </si>
  <si>
    <r>
      <rPr>
        <sz val="10"/>
        <rFont val="宋体"/>
        <charset val="134"/>
      </rPr>
      <t>煤场封闭</t>
    </r>
  </si>
  <si>
    <t>根据国家大气污染防治法及山西省环境保护厅晋环环评函【2017】102号关于煤场扬尘污染防治规范要求，原计划将地面块煤场地进行封闭，封闭区即筛分楼东南角区域，封闭区面积大约1700㎡，东西向最窄处18米、最宽处34米，南北向长度约为65米，高度暂定为8米。经咨询周边矿井及洗煤厂架设煤棚造价，每平米固定单价（含主材及施工费）600元/㎡，故预计煤场封闭费用为100万元。现环保要求煤场必须全封闭，现有煤仓存量8000吨，每天原煤产量3600吨，只能满足两天产量。如遇环保预警期间，禁止公路运输，为不应原煤生产，只能露天堆放，如露天堆放煤场必须符合国家环保要求。不符合相关要求堆放单位一经被查按日罚款，10万元/天。煤场预计需封闭面积10000平方米计算，经咨询周边矿井及洗煤厂架设煤棚造价，每平米固定单价（含主材及施工费）200元/㎡，故预计煤场封闭费用为200万元。如建成能增加存储煤量为25000吨。</t>
  </si>
  <si>
    <r>
      <rPr>
        <sz val="10"/>
        <rFont val="宋体"/>
        <charset val="134"/>
        <scheme val="minor"/>
      </rPr>
      <t>1</t>
    </r>
    <r>
      <rPr>
        <sz val="11"/>
        <color theme="1"/>
        <rFont val="宋体"/>
        <charset val="134"/>
      </rPr>
      <t>、依据山西省环境保护厅晋环环评函【</t>
    </r>
    <r>
      <rPr>
        <sz val="11"/>
        <color theme="1"/>
        <rFont val="Tahoma"/>
        <charset val="134"/>
      </rPr>
      <t>2017</t>
    </r>
    <r>
      <rPr>
        <sz val="11"/>
        <color theme="1"/>
        <rFont val="宋体"/>
        <charset val="134"/>
      </rPr>
      <t>】</t>
    </r>
    <r>
      <rPr>
        <sz val="11"/>
        <color theme="1"/>
        <rFont val="Tahoma"/>
        <charset val="134"/>
      </rPr>
      <t>102</t>
    </r>
    <r>
      <rPr>
        <sz val="11"/>
        <color theme="1"/>
        <rFont val="宋体"/>
        <charset val="134"/>
      </rPr>
      <t xml:space="preserve">号关于印发煤场扬尘污染防治技术规范的通知要求储煤场必须硬化及全封闭；
</t>
    </r>
    <r>
      <rPr>
        <sz val="11"/>
        <color theme="1"/>
        <rFont val="Tahoma"/>
        <charset val="134"/>
      </rPr>
      <t>2</t>
    </r>
    <r>
      <rPr>
        <sz val="11"/>
        <color theme="1"/>
        <rFont val="宋体"/>
        <charset val="134"/>
      </rPr>
      <t>、</t>
    </r>
    <r>
      <rPr>
        <sz val="11"/>
        <color theme="1"/>
        <rFont val="Tahoma"/>
        <charset val="134"/>
      </rPr>
      <t>2017</t>
    </r>
    <r>
      <rPr>
        <sz val="11"/>
        <color theme="1"/>
        <rFont val="宋体"/>
        <charset val="134"/>
      </rPr>
      <t>年</t>
    </r>
    <r>
      <rPr>
        <sz val="11"/>
        <color theme="1"/>
        <rFont val="Tahoma"/>
        <charset val="134"/>
      </rPr>
      <t>9</t>
    </r>
    <r>
      <rPr>
        <sz val="11"/>
        <color theme="1"/>
        <rFont val="宋体"/>
        <charset val="134"/>
      </rPr>
      <t>月</t>
    </r>
    <r>
      <rPr>
        <sz val="11"/>
        <color theme="1"/>
        <rFont val="Tahoma"/>
        <charset val="134"/>
      </rPr>
      <t>4</t>
    </r>
    <r>
      <rPr>
        <sz val="11"/>
        <color theme="1"/>
        <rFont val="宋体"/>
        <charset val="134"/>
      </rPr>
      <t>日至</t>
    </r>
    <r>
      <rPr>
        <sz val="11"/>
        <color theme="1"/>
        <rFont val="Tahoma"/>
        <charset val="134"/>
      </rPr>
      <t>2018</t>
    </r>
    <r>
      <rPr>
        <sz val="11"/>
        <color theme="1"/>
        <rFont val="宋体"/>
        <charset val="134"/>
      </rPr>
      <t>年</t>
    </r>
    <r>
      <rPr>
        <sz val="11"/>
        <color theme="1"/>
        <rFont val="Tahoma"/>
        <charset val="134"/>
      </rPr>
      <t>1</t>
    </r>
    <r>
      <rPr>
        <sz val="11"/>
        <color theme="1"/>
        <rFont val="宋体"/>
        <charset val="134"/>
      </rPr>
      <t>月</t>
    </r>
    <r>
      <rPr>
        <sz val="11"/>
        <color theme="1"/>
        <rFont val="Tahoma"/>
        <charset val="134"/>
      </rPr>
      <t>29</t>
    </r>
    <r>
      <rPr>
        <sz val="11"/>
        <color theme="1"/>
        <rFont val="宋体"/>
        <charset val="134"/>
      </rPr>
      <t>日期间晋城市环境保护局共计发布天气红色预警</t>
    </r>
    <r>
      <rPr>
        <sz val="11"/>
        <color theme="1"/>
        <rFont val="Tahoma"/>
        <charset val="134"/>
      </rPr>
      <t>1</t>
    </r>
    <r>
      <rPr>
        <sz val="11"/>
        <color theme="1"/>
        <rFont val="宋体"/>
        <charset val="134"/>
      </rPr>
      <t>次，橙色预警：</t>
    </r>
    <r>
      <rPr>
        <sz val="11"/>
        <color theme="1"/>
        <rFont val="Tahoma"/>
        <charset val="134"/>
      </rPr>
      <t>9</t>
    </r>
    <r>
      <rPr>
        <sz val="11"/>
        <color theme="1"/>
        <rFont val="宋体"/>
        <charset val="134"/>
      </rPr>
      <t>次，蓝色预警：</t>
    </r>
    <r>
      <rPr>
        <sz val="11"/>
        <color theme="1"/>
        <rFont val="Tahoma"/>
        <charset val="134"/>
      </rPr>
      <t>4</t>
    </r>
    <r>
      <rPr>
        <sz val="11"/>
        <color theme="1"/>
        <rFont val="宋体"/>
        <charset val="134"/>
      </rPr>
      <t>次；因预警期间不允许公路运输，影响运输：</t>
    </r>
    <r>
      <rPr>
        <sz val="11"/>
        <color theme="1"/>
        <rFont val="Tahoma"/>
        <charset val="134"/>
      </rPr>
      <t>50</t>
    </r>
    <r>
      <rPr>
        <sz val="11"/>
        <color theme="1"/>
        <rFont val="宋体"/>
        <charset val="134"/>
      </rPr>
      <t>天；为不影响矿井正常生产，预警期间不能运输而导致原煤直接露天堆放，违反《中华人民共和国大气污染防治法》第七十二条第一款的规定；</t>
    </r>
    <r>
      <rPr>
        <sz val="11"/>
        <color theme="1"/>
        <rFont val="Tahoma"/>
        <charset val="134"/>
      </rPr>
      <t>3</t>
    </r>
    <r>
      <rPr>
        <sz val="11"/>
        <color theme="1"/>
        <rFont val="宋体"/>
        <charset val="134"/>
      </rPr>
      <t>、</t>
    </r>
    <r>
      <rPr>
        <sz val="11"/>
        <color theme="1"/>
        <rFont val="Tahoma"/>
        <charset val="134"/>
      </rPr>
      <t>2017</t>
    </r>
    <r>
      <rPr>
        <sz val="11"/>
        <color theme="1"/>
        <rFont val="宋体"/>
        <charset val="134"/>
      </rPr>
      <t>年</t>
    </r>
    <r>
      <rPr>
        <sz val="11"/>
        <color theme="1"/>
        <rFont val="Tahoma"/>
        <charset val="134"/>
      </rPr>
      <t>7</t>
    </r>
    <r>
      <rPr>
        <sz val="11"/>
        <color theme="1"/>
        <rFont val="宋体"/>
        <charset val="134"/>
      </rPr>
      <t>月</t>
    </r>
    <r>
      <rPr>
        <sz val="11"/>
        <color theme="1"/>
        <rFont val="Tahoma"/>
        <charset val="134"/>
      </rPr>
      <t>17</t>
    </r>
    <r>
      <rPr>
        <sz val="11"/>
        <color theme="1"/>
        <rFont val="宋体"/>
        <charset val="134"/>
      </rPr>
      <t>日沁水县环境保护局行政处罚决定书沁环罚字【</t>
    </r>
    <r>
      <rPr>
        <sz val="11"/>
        <color theme="1"/>
        <rFont val="Tahoma"/>
        <charset val="134"/>
      </rPr>
      <t>2017</t>
    </r>
    <r>
      <rPr>
        <sz val="11"/>
        <color theme="1"/>
        <rFont val="宋体"/>
        <charset val="134"/>
      </rPr>
      <t>】</t>
    </r>
    <r>
      <rPr>
        <sz val="11"/>
        <color theme="1"/>
        <rFont val="Tahoma"/>
        <charset val="134"/>
      </rPr>
      <t>51</t>
    </r>
    <r>
      <rPr>
        <sz val="11"/>
        <color theme="1"/>
        <rFont val="宋体"/>
        <charset val="134"/>
      </rPr>
      <t>号，沁环【</t>
    </r>
    <r>
      <rPr>
        <sz val="11"/>
        <color theme="1"/>
        <rFont val="Tahoma"/>
        <charset val="134"/>
      </rPr>
      <t>2017</t>
    </r>
    <r>
      <rPr>
        <sz val="11"/>
        <color theme="1"/>
        <rFont val="宋体"/>
        <charset val="134"/>
      </rPr>
      <t>】</t>
    </r>
    <r>
      <rPr>
        <sz val="11"/>
        <color theme="1"/>
        <rFont val="Tahoma"/>
        <charset val="134"/>
      </rPr>
      <t>77</t>
    </r>
    <r>
      <rPr>
        <sz val="11"/>
        <color theme="1"/>
        <rFont val="宋体"/>
        <charset val="134"/>
      </rPr>
      <t xml:space="preserve">号决定，检查时因我单位有原煤未进筒仓，原煤直接露天堆放违反了《中华人民共和国大气污染防治法》第七十二条第一款的规定；共计罚款：壹拾伍万元整；
附件一：关于印发煤场扬尘污染防治技术规范的通知
附件二：沁水县环保局行政处罚决定书
</t>
    </r>
  </si>
  <si>
    <r>
      <rPr>
        <sz val="10"/>
        <rFont val="宋体"/>
        <charset val="134"/>
      </rPr>
      <t>地面硬化</t>
    </r>
  </si>
  <si>
    <t>根据国家大气污染防治法及山西省环境保护厅晋环环评函【2017】102号关于煤场扬尘污染防治规范要求，煤场必须全部硬化。大约面积11000㎡，采用C30商混，因需要上重车路面厚度采用300mm厚，预算价格约370元/m³，共需要3300m³商混，材料价共计122万元。另外加上人工、机械及其他费用预计共需要为200万元。</t>
  </si>
  <si>
    <t>平山公司2018年专项资金及大修费用提取与使用对比分析</t>
  </si>
  <si>
    <t>项目：山西保利平山煤业股份有限公司</t>
  </si>
  <si>
    <t>名称</t>
  </si>
  <si>
    <t>累计计提产量
（万吨）</t>
  </si>
  <si>
    <t>大修费</t>
  </si>
  <si>
    <t>年初余额</t>
  </si>
  <si>
    <t>本年提取</t>
  </si>
  <si>
    <t>累计使用</t>
  </si>
  <si>
    <t>剩余金额</t>
  </si>
  <si>
    <t>备用金</t>
  </si>
  <si>
    <t>吨煤成本</t>
  </si>
  <si>
    <t>平山</t>
  </si>
  <si>
    <t>平山公司2018年专项资金提取与使用对比</t>
  </si>
  <si>
    <t>年初计划</t>
  </si>
  <si>
    <t>本月提取</t>
  </si>
  <si>
    <t>至本月提取</t>
  </si>
  <si>
    <t>至本月可供使用</t>
  </si>
  <si>
    <t>至本月使用</t>
  </si>
  <si>
    <t>全年预计提取</t>
  </si>
  <si>
    <t>全年可供使用</t>
  </si>
  <si>
    <t>全年预计使用</t>
  </si>
</sst>
</file>

<file path=xl/styles.xml><?xml version="1.0" encoding="utf-8"?>
<styleSheet xmlns="http://schemas.openxmlformats.org/spreadsheetml/2006/main">
  <numFmts count="2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quot;$&quot;#,##0;[Red]\-&quot;$&quot;#,##0"/>
    <numFmt numFmtId="177" formatCode="_-* #,##0.00_-;\-* #,##0.00_-;_-* &quot;-&quot;??_-;_-@_-"/>
    <numFmt numFmtId="178" formatCode="_(* #,##0.00_);_(* \(#,##0.00\);_(* &quot;-&quot;_);_(@_)"/>
    <numFmt numFmtId="179" formatCode="0_);[Red]\(0\)"/>
    <numFmt numFmtId="180" formatCode="0.0"/>
    <numFmt numFmtId="181" formatCode="&quot;$&quot;#,##0.00;[Red]\-&quot;$&quot;#,##0.00"/>
    <numFmt numFmtId="182" formatCode="&quot;$&quot;#,##0;\-&quot;$&quot;#,##0"/>
    <numFmt numFmtId="183" formatCode="#,##0_ "/>
    <numFmt numFmtId="184" formatCode="#,##0.00_ "/>
    <numFmt numFmtId="185" formatCode="_ \¥* #,##0_ ;_ \¥* \-#,##0_ ;_ \¥* &quot;-&quot;_ ;_ @_ "/>
    <numFmt numFmtId="186" formatCode="0.00;[Red]0.00"/>
    <numFmt numFmtId="187" formatCode="0.000_ "/>
    <numFmt numFmtId="188" formatCode="0.000"/>
    <numFmt numFmtId="189" formatCode="0.00_ ;[Red]\-0.00\ "/>
    <numFmt numFmtId="190" formatCode="0.00_ "/>
    <numFmt numFmtId="191" formatCode="0.00_);[Red]\(0.00\)"/>
    <numFmt numFmtId="192" formatCode="0.000_);[Red]\(0.000\)"/>
    <numFmt numFmtId="193" formatCode="0.0000_);[Red]\(0.0000\)"/>
    <numFmt numFmtId="194" formatCode="0.0000_ "/>
    <numFmt numFmtId="195" formatCode="0_ "/>
    <numFmt numFmtId="196" formatCode="0.0000"/>
  </numFmts>
  <fonts count="115">
    <font>
      <sz val="11"/>
      <color theme="1"/>
      <name val="Tahoma"/>
      <charset val="134"/>
    </font>
    <font>
      <b/>
      <sz val="11"/>
      <name val="宋体"/>
      <charset val="134"/>
    </font>
    <font>
      <sz val="10"/>
      <name val="宋体"/>
      <charset val="134"/>
    </font>
    <font>
      <sz val="10"/>
      <name val="宋体"/>
      <charset val="134"/>
      <scheme val="minor"/>
    </font>
    <font>
      <sz val="14"/>
      <name val="仿宋_GB2312"/>
      <charset val="134"/>
    </font>
    <font>
      <sz val="11"/>
      <name val="仿宋_GB2312"/>
      <charset val="134"/>
    </font>
    <font>
      <sz val="9"/>
      <name val="仿宋_GB2312"/>
      <charset val="134"/>
    </font>
    <font>
      <sz val="10"/>
      <name val="仿宋_GB2312"/>
      <charset val="134"/>
    </font>
    <font>
      <b/>
      <sz val="16"/>
      <name val="宋体"/>
      <charset val="134"/>
    </font>
    <font>
      <b/>
      <sz val="10"/>
      <name val="宋体"/>
      <charset val="134"/>
    </font>
    <font>
      <b/>
      <sz val="10"/>
      <name val="Times New Roman"/>
      <charset val="134"/>
    </font>
    <font>
      <sz val="10"/>
      <name val="Times New Roman"/>
      <charset val="134"/>
    </font>
    <font>
      <sz val="11"/>
      <color theme="1"/>
      <name val="宋体"/>
      <charset val="134"/>
    </font>
    <font>
      <b/>
      <sz val="16"/>
      <color theme="1"/>
      <name val="宋体"/>
      <charset val="134"/>
    </font>
    <font>
      <sz val="10"/>
      <color theme="1"/>
      <name val="宋体"/>
      <charset val="134"/>
    </font>
    <font>
      <b/>
      <sz val="10"/>
      <color theme="1"/>
      <name val="宋体"/>
      <charset val="134"/>
    </font>
    <font>
      <sz val="9"/>
      <color theme="1"/>
      <name val="宋体"/>
      <charset val="134"/>
    </font>
    <font>
      <b/>
      <sz val="9"/>
      <color theme="1"/>
      <name val="宋体"/>
      <charset val="134"/>
    </font>
    <font>
      <b/>
      <sz val="10"/>
      <color theme="1"/>
      <name val="Times New Roman"/>
      <charset val="134"/>
    </font>
    <font>
      <b/>
      <sz val="9"/>
      <color theme="1"/>
      <name val="Times New Roman"/>
      <charset val="134"/>
    </font>
    <font>
      <sz val="10"/>
      <color theme="1"/>
      <name val="Times New Roman"/>
      <charset val="134"/>
    </font>
    <font>
      <sz val="10"/>
      <color theme="1"/>
      <name val="宋体"/>
      <charset val="134"/>
      <scheme val="major"/>
    </font>
    <font>
      <sz val="8"/>
      <color theme="1"/>
      <name val="宋体"/>
      <charset val="134"/>
    </font>
    <font>
      <sz val="10"/>
      <color theme="1"/>
      <name val="仿宋_GB2312"/>
      <charset val="134"/>
    </font>
    <font>
      <sz val="10"/>
      <color theme="1"/>
      <name val="宋体"/>
      <charset val="134"/>
      <scheme val="minor"/>
    </font>
    <font>
      <b/>
      <sz val="10"/>
      <color rgb="FFFF0000"/>
      <name val="宋体"/>
      <charset val="134"/>
    </font>
    <font>
      <b/>
      <sz val="9"/>
      <color rgb="FFFF0000"/>
      <name val="宋体"/>
      <charset val="134"/>
    </font>
    <font>
      <b/>
      <sz val="16"/>
      <name val="宋体"/>
      <charset val="134"/>
      <scheme val="major"/>
    </font>
    <font>
      <b/>
      <sz val="11"/>
      <name val="方正仿宋简体"/>
      <charset val="134"/>
    </font>
    <font>
      <b/>
      <sz val="10"/>
      <name val="方正仿宋简体"/>
      <charset val="134"/>
    </font>
    <font>
      <sz val="10"/>
      <name val="方正仿宋简体"/>
      <charset val="134"/>
    </font>
    <font>
      <sz val="11"/>
      <color theme="1"/>
      <name val="方正仿宋简体"/>
      <charset val="134"/>
    </font>
    <font>
      <sz val="10"/>
      <color theme="1"/>
      <name val="方正仿宋简体"/>
      <charset val="134"/>
    </font>
    <font>
      <b/>
      <sz val="16"/>
      <name val="方正仿宋简体"/>
      <charset val="134"/>
    </font>
    <font>
      <u/>
      <sz val="16"/>
      <name val="黑体"/>
      <charset val="134"/>
    </font>
    <font>
      <sz val="12"/>
      <name val="方正仿宋简体"/>
      <charset val="134"/>
    </font>
    <font>
      <sz val="12"/>
      <name val="Times New Roman"/>
      <charset val="134"/>
    </font>
    <font>
      <b/>
      <sz val="12"/>
      <name val="方正仿宋简体"/>
      <charset val="134"/>
    </font>
    <font>
      <sz val="8"/>
      <name val="宋体"/>
      <charset val="134"/>
    </font>
    <font>
      <sz val="11"/>
      <name val="宋体"/>
      <charset val="134"/>
    </font>
    <font>
      <sz val="10"/>
      <color rgb="FF000000"/>
      <name val="宋体"/>
      <charset val="134"/>
    </font>
    <font>
      <b/>
      <sz val="18"/>
      <name val="华文楷体"/>
      <charset val="134"/>
    </font>
    <font>
      <sz val="10"/>
      <name val="华文楷体"/>
      <charset val="134"/>
    </font>
    <font>
      <sz val="10"/>
      <color indexed="8"/>
      <name val="华文楷体"/>
      <charset val="134"/>
    </font>
    <font>
      <b/>
      <sz val="10"/>
      <color rgb="FFFF0000"/>
      <name val="华文楷体"/>
      <charset val="134"/>
    </font>
    <font>
      <b/>
      <sz val="10"/>
      <name val="华文楷体"/>
      <charset val="134"/>
    </font>
    <font>
      <sz val="10"/>
      <color theme="1"/>
      <name val="华文楷体"/>
      <charset val="134"/>
    </font>
    <font>
      <sz val="10"/>
      <color rgb="FFFF0000"/>
      <name val="华文楷体"/>
      <charset val="134"/>
    </font>
    <font>
      <sz val="10"/>
      <color theme="1"/>
      <name val="Tahoma"/>
      <charset val="134"/>
    </font>
    <font>
      <sz val="10"/>
      <color indexed="8"/>
      <name val="宋体"/>
      <charset val="134"/>
    </font>
    <font>
      <sz val="11"/>
      <color indexed="52"/>
      <name val="Tahoma"/>
      <charset val="134"/>
    </font>
    <font>
      <sz val="11"/>
      <color indexed="8"/>
      <name val="宋体"/>
      <charset val="134"/>
    </font>
    <font>
      <sz val="11"/>
      <color indexed="8"/>
      <name val="Tahoma"/>
      <charset val="134"/>
    </font>
    <font>
      <sz val="12"/>
      <name val="宋体"/>
      <charset val="134"/>
    </font>
    <font>
      <sz val="11"/>
      <color indexed="10"/>
      <name val="Tahoma"/>
      <charset val="134"/>
    </font>
    <font>
      <sz val="12"/>
      <color indexed="20"/>
      <name val="宋体"/>
      <charset val="134"/>
    </font>
    <font>
      <b/>
      <sz val="18"/>
      <color indexed="56"/>
      <name val="宋体"/>
      <charset val="134"/>
    </font>
    <font>
      <sz val="11"/>
      <color theme="1"/>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indexed="9"/>
      <name val="Tahoma"/>
      <charset val="134"/>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20"/>
      <name val="Tahoma"/>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indexed="56"/>
      <name val="Tahoma"/>
      <charset val="134"/>
    </font>
    <font>
      <b/>
      <sz val="11"/>
      <color theme="1"/>
      <name val="宋体"/>
      <charset val="0"/>
      <scheme val="minor"/>
    </font>
    <font>
      <sz val="11"/>
      <color rgb="FF006100"/>
      <name val="宋体"/>
      <charset val="0"/>
      <scheme val="minor"/>
    </font>
    <font>
      <sz val="11"/>
      <color rgb="FF9C6500"/>
      <name val="宋体"/>
      <charset val="0"/>
      <scheme val="minor"/>
    </font>
    <font>
      <b/>
      <sz val="13"/>
      <color indexed="56"/>
      <name val="Tahoma"/>
      <charset val="134"/>
    </font>
    <font>
      <b/>
      <sz val="11"/>
      <color indexed="56"/>
      <name val="宋体"/>
      <charset val="134"/>
    </font>
    <font>
      <sz val="11"/>
      <color indexed="60"/>
      <name val="宋体"/>
      <charset val="134"/>
    </font>
    <font>
      <sz val="10"/>
      <name val="Arial"/>
      <charset val="134"/>
    </font>
    <font>
      <b/>
      <sz val="15"/>
      <color indexed="56"/>
      <name val="Tahoma"/>
      <charset val="134"/>
    </font>
    <font>
      <b/>
      <sz val="15"/>
      <color indexed="56"/>
      <name val="宋体"/>
      <charset val="134"/>
    </font>
    <font>
      <b/>
      <sz val="13"/>
      <color indexed="56"/>
      <name val="宋体"/>
      <charset val="134"/>
    </font>
    <font>
      <b/>
      <sz val="11"/>
      <color indexed="52"/>
      <name val="Tahoma"/>
      <charset val="134"/>
    </font>
    <font>
      <sz val="11"/>
      <color indexed="17"/>
      <name val="Tahoma"/>
      <charset val="134"/>
    </font>
    <font>
      <b/>
      <sz val="11"/>
      <color indexed="8"/>
      <name val="Tahoma"/>
      <charset val="134"/>
    </font>
    <font>
      <sz val="11"/>
      <color indexed="20"/>
      <name val="宋体"/>
      <charset val="134"/>
    </font>
    <font>
      <b/>
      <sz val="11"/>
      <color indexed="63"/>
      <name val="Tahoma"/>
      <charset val="134"/>
    </font>
    <font>
      <b/>
      <sz val="11"/>
      <color indexed="9"/>
      <name val="Tahoma"/>
      <charset val="134"/>
    </font>
    <font>
      <i/>
      <sz val="11"/>
      <color indexed="23"/>
      <name val="Tahoma"/>
      <charset val="134"/>
    </font>
    <font>
      <sz val="11"/>
      <color indexed="17"/>
      <name val="宋体"/>
      <charset val="134"/>
    </font>
    <font>
      <sz val="11"/>
      <color indexed="60"/>
      <name val="Tahoma"/>
      <charset val="134"/>
    </font>
    <font>
      <u/>
      <sz val="11"/>
      <color theme="10"/>
      <name val="宋体"/>
      <charset val="134"/>
      <scheme val="minor"/>
    </font>
    <font>
      <sz val="12"/>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b/>
      <sz val="11"/>
      <color indexed="63"/>
      <name val="宋体"/>
      <charset val="134"/>
    </font>
    <font>
      <sz val="11"/>
      <color indexed="62"/>
      <name val="Tahoma"/>
      <charset val="134"/>
    </font>
    <font>
      <sz val="11"/>
      <color indexed="62"/>
      <name val="宋体"/>
      <charset val="134"/>
    </font>
    <font>
      <vertAlign val="subscript"/>
      <sz val="10"/>
      <color theme="1"/>
      <name val="宋体"/>
      <charset val="134"/>
    </font>
    <font>
      <sz val="9"/>
      <color theme="1"/>
      <name val="Tahoma"/>
      <charset val="134"/>
    </font>
    <font>
      <b/>
      <sz val="9"/>
      <name val="宋体"/>
      <charset val="134"/>
    </font>
    <font>
      <sz val="9"/>
      <name val="Tahoma"/>
      <charset val="134"/>
    </font>
    <font>
      <b/>
      <sz val="9"/>
      <name val="Tahoma"/>
      <charset val="134"/>
    </font>
    <font>
      <b/>
      <sz val="9"/>
      <name val="宋体"/>
      <charset val="134"/>
    </font>
    <font>
      <sz val="9"/>
      <name val="宋体"/>
      <charset val="134"/>
    </font>
  </fonts>
  <fills count="7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indexed="9"/>
        <bgColor indexed="64"/>
      </patternFill>
    </fill>
    <fill>
      <patternFill patternType="solid">
        <fgColor theme="5" tint="0.599993896298105"/>
        <bgColor indexed="64"/>
      </patternFill>
    </fill>
    <fill>
      <patternFill patternType="solid">
        <fgColor indexed="44"/>
        <bgColor indexed="64"/>
      </patternFill>
    </fill>
    <fill>
      <patternFill patternType="solid">
        <fgColor indexed="42"/>
        <bgColor indexed="64"/>
      </patternFill>
    </fill>
    <fill>
      <patternFill patternType="solid">
        <fgColor indexed="27"/>
        <bgColor indexed="64"/>
      </patternFill>
    </fill>
    <fill>
      <patternFill patternType="solid">
        <fgColor indexed="52"/>
        <bgColor indexed="64"/>
      </patternFill>
    </fill>
    <fill>
      <patternFill patternType="solid">
        <fgColor indexed="46"/>
        <bgColor indexed="64"/>
      </patternFill>
    </fill>
    <fill>
      <patternFill patternType="solid">
        <fgColor indexed="45"/>
        <bgColor indexed="64"/>
      </patternFill>
    </fill>
    <fill>
      <patternFill patternType="solid">
        <fgColor theme="9" tint="0.599993896298105"/>
        <bgColor indexed="64"/>
      </patternFill>
    </fill>
    <fill>
      <patternFill patternType="solid">
        <fgColor indexed="11"/>
        <bgColor indexed="64"/>
      </patternFill>
    </fill>
    <fill>
      <patternFill patternType="solid">
        <fgColor indexed="36"/>
        <bgColor indexed="64"/>
      </patternFill>
    </fill>
    <fill>
      <patternFill patternType="solid">
        <fgColor indexed="30"/>
        <bgColor indexed="64"/>
      </patternFill>
    </fill>
    <fill>
      <patternFill patternType="solid">
        <fgColor indexed="51"/>
        <bgColor indexed="64"/>
      </patternFill>
    </fill>
    <fill>
      <patternFill patternType="solid">
        <fgColor indexed="49"/>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indexed="29"/>
        <bgColor indexed="64"/>
      </patternFill>
    </fill>
    <fill>
      <patternFill patternType="solid">
        <fgColor indexed="4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31"/>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6"/>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rgb="FFFFEB9C"/>
        <bgColor indexed="64"/>
      </patternFill>
    </fill>
    <fill>
      <patternFill patternType="solid">
        <fgColor theme="9"/>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5" tint="0.799798577837458"/>
        <bgColor indexed="64"/>
      </patternFill>
    </fill>
    <fill>
      <patternFill patternType="solid">
        <fgColor theme="6" tint="0.799798577837458"/>
        <bgColor indexed="64"/>
      </patternFill>
    </fill>
    <fill>
      <patternFill patternType="solid">
        <fgColor indexed="43"/>
        <bgColor indexed="64"/>
      </patternFill>
    </fill>
    <fill>
      <patternFill patternType="solid">
        <fgColor theme="8" tint="0.399792474135563"/>
        <bgColor indexed="64"/>
      </patternFill>
    </fill>
    <fill>
      <patternFill patternType="solid">
        <fgColor theme="6" tint="0.399792474135563"/>
        <bgColor indexed="64"/>
      </patternFill>
    </fill>
    <fill>
      <patternFill patternType="solid">
        <fgColor theme="4" tint="0.799798577837458"/>
        <bgColor indexed="64"/>
      </patternFill>
    </fill>
    <fill>
      <patternFill patternType="solid">
        <fgColor theme="7" tint="0.399792474135563"/>
        <bgColor indexed="64"/>
      </patternFill>
    </fill>
    <fill>
      <patternFill patternType="solid">
        <fgColor theme="9" tint="0.399792474135563"/>
        <bgColor indexed="64"/>
      </patternFill>
    </fill>
    <fill>
      <patternFill patternType="solid">
        <fgColor theme="7" tint="0.799798577837458"/>
        <bgColor indexed="64"/>
      </patternFill>
    </fill>
    <fill>
      <patternFill patternType="solid">
        <fgColor theme="8" tint="0.799798577837458"/>
        <bgColor indexed="64"/>
      </patternFill>
    </fill>
    <fill>
      <patternFill patternType="solid">
        <fgColor indexed="22"/>
        <bgColor indexed="64"/>
      </patternFill>
    </fill>
    <fill>
      <patternFill patternType="solid">
        <fgColor theme="9" tint="0.799798577837458"/>
        <bgColor indexed="64"/>
      </patternFill>
    </fill>
    <fill>
      <patternFill patternType="solid">
        <fgColor theme="5" tint="0.399792474135563"/>
        <bgColor indexed="64"/>
      </patternFill>
    </fill>
    <fill>
      <patternFill patternType="solid">
        <fgColor theme="4" tint="0.399792474135563"/>
        <bgColor indexed="64"/>
      </patternFill>
    </fill>
    <fill>
      <patternFill patternType="solid">
        <fgColor indexed="55"/>
        <bgColor indexed="64"/>
      </patternFill>
    </fill>
    <fill>
      <patternFill patternType="solid">
        <fgColor indexed="53"/>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s>
  <borders count="8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bottom style="thin">
        <color auto="1"/>
      </bottom>
      <diagonal/>
    </border>
    <border>
      <left style="thin">
        <color auto="1"/>
      </left>
      <right/>
      <top/>
      <bottom style="thin">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style="medium">
        <color auto="1"/>
      </bottom>
      <diagonal/>
    </border>
    <border>
      <left style="thin">
        <color auto="1"/>
      </left>
      <right/>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top style="thin">
        <color auto="1"/>
      </top>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style="thin">
        <color auto="1"/>
      </bottom>
      <diagonal/>
    </border>
    <border>
      <left style="thin">
        <color auto="1"/>
      </left>
      <right style="medium">
        <color auto="1"/>
      </right>
      <top/>
      <bottom/>
      <diagonal/>
    </border>
    <border>
      <left/>
      <right style="medium">
        <color auto="1"/>
      </right>
      <top/>
      <bottom style="thin">
        <color auto="1"/>
      </bottom>
      <diagonal/>
    </border>
    <border>
      <left/>
      <right/>
      <top style="thin">
        <color auto="1"/>
      </top>
      <bottom style="medium">
        <color auto="1"/>
      </bottom>
      <diagonal/>
    </border>
    <border>
      <left style="medium">
        <color auto="1"/>
      </left>
      <right/>
      <top/>
      <bottom style="medium">
        <color auto="1"/>
      </bottom>
      <diagonal/>
    </border>
    <border>
      <left style="thin">
        <color auto="1"/>
      </left>
      <right style="medium">
        <color auto="1"/>
      </right>
      <top/>
      <bottom style="medium">
        <color auto="1"/>
      </bottom>
      <diagonal/>
    </border>
    <border>
      <left/>
      <right style="medium">
        <color auto="1"/>
      </right>
      <top style="thin">
        <color auto="1"/>
      </top>
      <bottom style="medium">
        <color auto="1"/>
      </bottom>
      <diagonal/>
    </border>
    <border>
      <left style="thin">
        <color auto="1"/>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medium">
        <color auto="1"/>
      </top>
      <bottom/>
      <diagonal/>
    </border>
    <border>
      <left style="thin">
        <color auto="1"/>
      </left>
      <right style="thin">
        <color auto="1"/>
      </right>
      <top/>
      <bottom/>
      <diagonal/>
    </border>
    <border>
      <left/>
      <right style="thin">
        <color auto="1"/>
      </right>
      <top style="medium">
        <color auto="1"/>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auto="1"/>
      </left>
      <right style="medium">
        <color auto="1"/>
      </right>
      <top style="medium">
        <color auto="1"/>
      </top>
      <bottom/>
      <diagonal/>
    </border>
    <border>
      <left/>
      <right/>
      <top/>
      <bottom style="thick">
        <color indexed="22"/>
      </bottom>
      <diagonal/>
    </border>
    <border>
      <left style="thin">
        <color rgb="FF7F7F7F"/>
      </left>
      <right style="thin">
        <color rgb="FF7F7F7F"/>
      </right>
      <top style="thin">
        <color rgb="FF7F7F7F"/>
      </top>
      <bottom style="thin">
        <color rgb="FF7F7F7F"/>
      </bottom>
      <diagonal/>
    </border>
    <border>
      <left/>
      <right/>
      <top/>
      <bottom style="medium">
        <color theme="4" tint="0.399792474135563"/>
      </bottom>
      <diagonal/>
    </border>
    <border>
      <left/>
      <right/>
      <top/>
      <bottom style="medium">
        <color indexed="30"/>
      </bottom>
      <diagonal/>
    </border>
    <border>
      <left/>
      <right/>
      <top/>
      <bottom style="thick">
        <color indexed="62"/>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44"/>
      </bottom>
      <diagonal/>
    </border>
    <border>
      <left/>
      <right/>
      <top/>
      <bottom style="thick">
        <color theme="4"/>
      </bottom>
      <diagonal/>
    </border>
    <border>
      <left/>
      <right/>
      <top/>
      <bottom style="thick">
        <color theme="4" tint="0.499984740745262"/>
      </bottom>
      <diagonal/>
    </border>
    <border>
      <left style="double">
        <color indexed="63"/>
      </left>
      <right style="double">
        <color indexed="63"/>
      </right>
      <top style="double">
        <color indexed="63"/>
      </top>
      <bottom style="double">
        <color indexed="63"/>
      </bottom>
      <diagonal/>
    </border>
  </borders>
  <cellStyleXfs count="54198">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0" borderId="0"/>
    <xf numFmtId="0" fontId="50" fillId="0" borderId="0">
      <alignment vertical="center"/>
    </xf>
    <xf numFmtId="0" fontId="52" fillId="0" borderId="0">
      <alignment vertical="center"/>
    </xf>
    <xf numFmtId="0" fontId="53" fillId="0" borderId="0">
      <alignment vertical="center"/>
    </xf>
    <xf numFmtId="0" fontId="54" fillId="11" borderId="0" applyNumberFormat="0" applyBorder="0" applyAlignment="0" applyProtection="0">
      <alignment vertical="center"/>
    </xf>
    <xf numFmtId="0" fontId="50" fillId="0" borderId="0"/>
    <xf numFmtId="0" fontId="50" fillId="0" borderId="0"/>
    <xf numFmtId="0" fontId="51" fillId="0" borderId="0">
      <alignment vertical="center"/>
    </xf>
    <xf numFmtId="0" fontId="53" fillId="0" borderId="0">
      <alignment vertical="center"/>
    </xf>
    <xf numFmtId="42" fontId="57" fillId="0" borderId="0" applyFont="0" applyFill="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4" fillId="15" borderId="0" applyNumberFormat="0" applyBorder="0" applyAlignment="0" applyProtection="0">
      <alignment vertical="center"/>
    </xf>
    <xf numFmtId="0" fontId="52" fillId="0" borderId="0">
      <alignment vertical="center"/>
    </xf>
    <xf numFmtId="0" fontId="0" fillId="0" borderId="0">
      <alignment vertical="center"/>
    </xf>
    <xf numFmtId="0" fontId="58" fillId="20" borderId="60" applyNumberFormat="0" applyAlignment="0" applyProtection="0">
      <alignment vertical="center"/>
    </xf>
    <xf numFmtId="0" fontId="59" fillId="21" borderId="0" applyNumberFormat="0" applyBorder="0" applyAlignment="0" applyProtection="0">
      <alignment vertical="center"/>
    </xf>
    <xf numFmtId="44" fontId="57" fillId="0" borderId="0" applyFon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0" borderId="0"/>
    <xf numFmtId="0" fontId="51" fillId="0" borderId="0">
      <alignment vertical="center"/>
    </xf>
    <xf numFmtId="0" fontId="53" fillId="13" borderId="0" applyNumberFormat="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0" fillId="0" borderId="0">
      <alignment vertical="center"/>
    </xf>
    <xf numFmtId="0" fontId="52" fillId="0" borderId="0"/>
    <xf numFmtId="0" fontId="54" fillId="23" borderId="0" applyNumberFormat="0" applyBorder="0" applyAlignment="0" applyProtection="0">
      <alignment vertical="center"/>
    </xf>
    <xf numFmtId="9" fontId="50" fillId="0" borderId="0" applyFont="0" applyFill="0" applyBorder="0" applyAlignment="0" applyProtection="0">
      <alignment vertical="center"/>
    </xf>
    <xf numFmtId="0" fontId="51" fillId="0" borderId="0">
      <alignment vertical="center"/>
    </xf>
    <xf numFmtId="0" fontId="51" fillId="0" borderId="0">
      <alignment vertical="center"/>
    </xf>
    <xf numFmtId="41" fontId="57" fillId="0" borderId="0" applyFont="0" applyFill="0" applyBorder="0" applyAlignment="0" applyProtection="0">
      <alignment vertical="center"/>
    </xf>
    <xf numFmtId="0" fontId="50" fillId="0" borderId="0">
      <alignment vertical="center"/>
    </xf>
    <xf numFmtId="0" fontId="51" fillId="0" borderId="0">
      <alignment vertical="center"/>
    </xf>
    <xf numFmtId="0" fontId="59" fillId="22" borderId="0" applyNumberFormat="0" applyBorder="0" applyAlignment="0" applyProtection="0">
      <alignment vertical="center"/>
    </xf>
    <xf numFmtId="0" fontId="0" fillId="0" borderId="0">
      <alignment vertical="center"/>
    </xf>
    <xf numFmtId="0" fontId="52" fillId="9" borderId="0" applyNumberFormat="0" applyBorder="0" applyAlignment="0" applyProtection="0">
      <alignment vertical="center"/>
    </xf>
    <xf numFmtId="0" fontId="60" fillId="25" borderId="0" applyNumberFormat="0" applyBorder="0" applyAlignment="0" applyProtection="0">
      <alignment vertical="center"/>
    </xf>
    <xf numFmtId="0" fontId="52" fillId="0" borderId="0" applyNumberFormat="0" applyFill="0" applyBorder="0" applyAlignment="0" applyProtection="0">
      <alignment vertical="center"/>
    </xf>
    <xf numFmtId="43" fontId="57" fillId="0" borderId="0" applyFont="0" applyFill="0" applyBorder="0" applyAlignment="0" applyProtection="0">
      <alignment vertical="center"/>
    </xf>
    <xf numFmtId="0" fontId="53" fillId="13" borderId="0" applyNumberFormat="0" applyBorder="0" applyAlignment="0" applyProtection="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62"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61" fillId="26" borderId="0" applyNumberFormat="0" applyBorder="0" applyAlignment="0" applyProtection="0">
      <alignment vertical="center"/>
    </xf>
    <xf numFmtId="0" fontId="0" fillId="0" borderId="0">
      <alignment vertical="center"/>
    </xf>
    <xf numFmtId="0" fontId="50" fillId="0" borderId="0">
      <alignment vertical="center"/>
    </xf>
    <xf numFmtId="0" fontId="62" fillId="0" borderId="0" applyNumberFormat="0" applyFill="0" applyBorder="0" applyAlignment="0" applyProtection="0">
      <alignment vertical="center"/>
    </xf>
    <xf numFmtId="0" fontId="63" fillId="15"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27"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9" fontId="57" fillId="0" borderId="0" applyFont="0" applyFill="0" applyBorder="0" applyAlignment="0" applyProtection="0">
      <alignment vertical="center"/>
    </xf>
    <xf numFmtId="0" fontId="54" fillId="16" borderId="0" applyNumberFormat="0" applyBorder="0" applyAlignment="0" applyProtection="0">
      <alignment vertical="center"/>
    </xf>
    <xf numFmtId="0" fontId="64"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7" fillId="28" borderId="64" applyNumberFormat="0" applyFont="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65" fillId="23" borderId="0" applyNumberFormat="0" applyBorder="0" applyAlignment="0" applyProtection="0">
      <alignment vertical="center"/>
    </xf>
    <xf numFmtId="0" fontId="61" fillId="29" borderId="0" applyNumberFormat="0" applyBorder="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center"/>
    </xf>
    <xf numFmtId="0" fontId="53" fillId="0" borderId="63" applyNumberFormat="0" applyFill="0" applyAlignment="0" applyProtection="0">
      <alignment vertical="center"/>
    </xf>
    <xf numFmtId="0" fontId="52" fillId="0" borderId="0">
      <alignment vertical="center"/>
    </xf>
    <xf numFmtId="0" fontId="67" fillId="0" borderId="0" applyNumberFormat="0" applyFill="0" applyBorder="0" applyAlignment="0" applyProtection="0">
      <alignment vertical="center"/>
    </xf>
    <xf numFmtId="0" fontId="52" fillId="13" borderId="0" applyNumberFormat="0" applyBorder="0" applyAlignment="0" applyProtection="0">
      <alignment vertical="center"/>
    </xf>
    <xf numFmtId="0" fontId="68" fillId="0" borderId="0" applyNumberFormat="0" applyFill="0" applyBorder="0" applyAlignment="0" applyProtection="0">
      <alignment vertical="center"/>
    </xf>
    <xf numFmtId="0" fontId="53" fillId="0" borderId="0">
      <alignment vertical="center"/>
    </xf>
    <xf numFmtId="0" fontId="53" fillId="0" borderId="0">
      <alignment vertical="center"/>
    </xf>
    <xf numFmtId="0" fontId="69" fillId="0" borderId="0" applyNumberFormat="0" applyFill="0" applyBorder="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63" applyNumberFormat="0" applyFill="0" applyAlignment="0" applyProtection="0">
      <alignment vertical="center"/>
    </xf>
    <xf numFmtId="0" fontId="52" fillId="13" borderId="0" applyNumberFormat="0" applyBorder="0" applyAlignment="0" applyProtection="0">
      <alignment vertical="center"/>
    </xf>
    <xf numFmtId="0" fontId="52" fillId="19" borderId="0" applyNumberFormat="0" applyBorder="0" applyAlignment="0" applyProtection="0">
      <alignment vertical="center"/>
    </xf>
    <xf numFmtId="0" fontId="70" fillId="0" borderId="66" applyNumberFormat="0" applyFill="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3" fillId="0" borderId="0"/>
    <xf numFmtId="0" fontId="71" fillId="13"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72" fillId="0" borderId="66" applyNumberFormat="0" applyFill="0" applyAlignment="0" applyProtection="0">
      <alignment vertical="center"/>
    </xf>
    <xf numFmtId="0" fontId="61" fillId="31" borderId="0" applyNumberFormat="0" applyBorder="0" applyAlignment="0" applyProtection="0">
      <alignment vertical="center"/>
    </xf>
    <xf numFmtId="0" fontId="0" fillId="0" borderId="0">
      <alignment vertical="center"/>
    </xf>
    <xf numFmtId="0" fontId="50" fillId="0" borderId="0">
      <alignment vertical="center"/>
    </xf>
    <xf numFmtId="0" fontId="66" fillId="0" borderId="6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61" fillId="32"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73" fillId="33" borderId="68" applyNumberFormat="0" applyAlignment="0" applyProtection="0">
      <alignment vertical="center"/>
    </xf>
    <xf numFmtId="0" fontId="52" fillId="13" borderId="0" applyNumberFormat="0" applyBorder="0" applyAlignment="0" applyProtection="0">
      <alignment vertical="center"/>
    </xf>
    <xf numFmtId="0" fontId="74" fillId="33" borderId="60" applyNumberFormat="0" applyAlignment="0" applyProtection="0">
      <alignment vertical="center"/>
    </xf>
    <xf numFmtId="0" fontId="52" fillId="0" borderId="63" applyNumberFormat="0" applyFill="0" applyAlignment="0" applyProtection="0">
      <alignment vertical="center"/>
    </xf>
    <xf numFmtId="0" fontId="52" fillId="0" borderId="59" applyNumberFormat="0" applyFill="0" applyAlignment="0" applyProtection="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75" fillId="34" borderId="69" applyNumberFormat="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5" borderId="0" applyNumberFormat="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0" fillId="0" borderId="0">
      <alignment vertical="center"/>
    </xf>
    <xf numFmtId="0" fontId="50" fillId="0" borderId="0">
      <alignment vertical="center"/>
    </xf>
    <xf numFmtId="0" fontId="50" fillId="0" borderId="0"/>
    <xf numFmtId="0" fontId="55" fillId="13" borderId="0" applyNumberFormat="0" applyBorder="0" applyAlignment="0" applyProtection="0">
      <alignment vertical="center"/>
    </xf>
    <xf numFmtId="0" fontId="61" fillId="36" borderId="0" applyNumberFormat="0" applyBorder="0" applyAlignment="0" applyProtection="0">
      <alignment vertical="center"/>
    </xf>
    <xf numFmtId="0" fontId="51" fillId="0" borderId="0">
      <alignment vertical="center"/>
    </xf>
    <xf numFmtId="0" fontId="52"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0" borderId="0"/>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76" fillId="0" borderId="70" applyNumberFormat="0" applyFill="0" applyAlignment="0" applyProtection="0">
      <alignment vertical="center"/>
    </xf>
    <xf numFmtId="0" fontId="51" fillId="0" borderId="0">
      <alignment vertical="center"/>
    </xf>
    <xf numFmtId="0" fontId="51" fillId="0" borderId="0">
      <alignment vertical="center"/>
    </xf>
    <xf numFmtId="0" fontId="52" fillId="24" borderId="0" applyNumberFormat="0" applyBorder="0" applyAlignment="0" applyProtection="0">
      <alignment vertical="center"/>
    </xf>
    <xf numFmtId="0" fontId="0" fillId="0" borderId="0">
      <alignment vertical="center"/>
    </xf>
    <xf numFmtId="0" fontId="51" fillId="0" borderId="0">
      <alignment vertical="center"/>
    </xf>
    <xf numFmtId="0" fontId="53" fillId="13" borderId="0" applyNumberFormat="0" applyBorder="0" applyAlignment="0" applyProtection="0">
      <alignment vertical="center"/>
    </xf>
    <xf numFmtId="0" fontId="78" fillId="0" borderId="71" applyNumberFormat="0" applyFill="0" applyAlignment="0" applyProtection="0">
      <alignment vertical="center"/>
    </xf>
    <xf numFmtId="0" fontId="51" fillId="0" borderId="0">
      <alignment vertical="center"/>
    </xf>
    <xf numFmtId="0" fontId="79" fillId="40" borderId="0" applyNumberFormat="0" applyBorder="0" applyAlignment="0" applyProtection="0">
      <alignment vertical="center"/>
    </xf>
    <xf numFmtId="0" fontId="51" fillId="0" borderId="0">
      <alignment vertical="center"/>
    </xf>
    <xf numFmtId="0" fontId="52" fillId="13" borderId="0" applyNumberFormat="0" applyBorder="0" applyAlignment="0" applyProtection="0">
      <alignment vertical="center"/>
    </xf>
    <xf numFmtId="0" fontId="53" fillId="0" borderId="0">
      <alignment vertical="center"/>
    </xf>
    <xf numFmtId="0" fontId="80" fillId="42" borderId="0" applyNumberFormat="0" applyBorder="0" applyAlignment="0" applyProtection="0">
      <alignment vertical="center"/>
    </xf>
    <xf numFmtId="0" fontId="51" fillId="1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52" fillId="0" borderId="0">
      <alignment vertical="center"/>
    </xf>
    <xf numFmtId="0" fontId="59" fillId="37" borderId="0" applyNumberFormat="0" applyBorder="0" applyAlignment="0" applyProtection="0">
      <alignment vertical="center"/>
    </xf>
    <xf numFmtId="0" fontId="52" fillId="0" borderId="0">
      <alignment vertical="center"/>
    </xf>
    <xf numFmtId="0" fontId="50" fillId="0" borderId="0"/>
    <xf numFmtId="0" fontId="52" fillId="0" borderId="0">
      <alignment vertical="center"/>
    </xf>
    <xf numFmtId="0" fontId="0" fillId="0" borderId="0">
      <alignment vertical="center"/>
    </xf>
    <xf numFmtId="0" fontId="52" fillId="0" borderId="0">
      <alignment vertical="center"/>
    </xf>
    <xf numFmtId="0" fontId="61" fillId="44" borderId="0" applyNumberFormat="0" applyBorder="0" applyAlignment="0" applyProtection="0">
      <alignment vertical="center"/>
    </xf>
    <xf numFmtId="0" fontId="52" fillId="12" borderId="0" applyNumberFormat="0" applyBorder="0" applyAlignment="0" applyProtection="0">
      <alignment vertical="center"/>
    </xf>
    <xf numFmtId="0" fontId="51" fillId="0" borderId="0">
      <alignment vertical="center"/>
    </xf>
    <xf numFmtId="0" fontId="59" fillId="45" borderId="0" applyNumberFormat="0" applyBorder="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9" fillId="46" borderId="0" applyNumberFormat="0" applyBorder="0" applyAlignment="0" applyProtection="0">
      <alignment vertical="center"/>
    </xf>
    <xf numFmtId="0" fontId="52" fillId="0" borderId="0">
      <alignment vertical="center"/>
    </xf>
    <xf numFmtId="0" fontId="59" fillId="47"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9" fillId="7" borderId="0" applyNumberFormat="0" applyBorder="0" applyAlignment="0" applyProtection="0">
      <alignment vertical="center"/>
    </xf>
    <xf numFmtId="0" fontId="52" fillId="0" borderId="0">
      <alignment vertical="center"/>
    </xf>
    <xf numFmtId="0" fontId="54" fillId="19" borderId="0" applyNumberFormat="0" applyBorder="0" applyAlignment="0" applyProtection="0">
      <alignment vertical="center"/>
    </xf>
    <xf numFmtId="0" fontId="61" fillId="48" borderId="0" applyNumberFormat="0" applyBorder="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61" fillId="49" borderId="0" applyNumberFormat="0" applyBorder="0" applyAlignment="0" applyProtection="0">
      <alignment vertical="center"/>
    </xf>
    <xf numFmtId="0" fontId="52" fillId="12" borderId="0" applyNumberFormat="0" applyBorder="0" applyAlignment="0" applyProtection="0">
      <alignment vertical="center"/>
    </xf>
    <xf numFmtId="0" fontId="0" fillId="0" borderId="0">
      <alignment vertical="center"/>
    </xf>
    <xf numFmtId="0" fontId="59" fillId="50"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59" applyNumberFormat="0" applyFill="0" applyAlignment="0" applyProtection="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9" fillId="51" borderId="0" applyNumberFormat="0" applyBorder="0" applyAlignment="0" applyProtection="0">
      <alignment vertical="center"/>
    </xf>
    <xf numFmtId="0" fontId="0" fillId="0" borderId="0">
      <alignment vertical="center"/>
    </xf>
    <xf numFmtId="0" fontId="53" fillId="0" borderId="0">
      <alignment vertical="center"/>
    </xf>
    <xf numFmtId="0" fontId="52" fillId="0" borderId="59" applyNumberFormat="0" applyFill="0" applyAlignment="0" applyProtection="0">
      <alignment vertical="center"/>
    </xf>
    <xf numFmtId="0" fontId="52" fillId="0" borderId="0">
      <alignment vertical="center"/>
    </xf>
    <xf numFmtId="0" fontId="61" fillId="52" borderId="0" applyNumberFormat="0" applyBorder="0" applyAlignment="0" applyProtection="0">
      <alignment vertical="center"/>
    </xf>
    <xf numFmtId="0" fontId="52" fillId="11" borderId="0" applyNumberFormat="0" applyBorder="0" applyAlignment="0" applyProtection="0">
      <alignment vertical="center"/>
    </xf>
    <xf numFmtId="0" fontId="52"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2" fillId="12" borderId="0" applyNumberFormat="0" applyBorder="0" applyAlignment="0" applyProtection="0">
      <alignment vertical="center"/>
    </xf>
    <xf numFmtId="0" fontId="50" fillId="0" borderId="0">
      <alignment vertical="center"/>
    </xf>
    <xf numFmtId="0" fontId="51" fillId="0" borderId="0">
      <alignment vertical="center"/>
    </xf>
    <xf numFmtId="0" fontId="0" fillId="0" borderId="0">
      <alignment vertical="center"/>
    </xf>
    <xf numFmtId="0" fontId="59" fillId="41" borderId="0" applyNumberFormat="0" applyBorder="0" applyAlignment="0" applyProtection="0">
      <alignment vertical="center"/>
    </xf>
    <xf numFmtId="0" fontId="61" fillId="38" borderId="0" applyNumberFormat="0" applyBorder="0" applyAlignment="0" applyProtection="0">
      <alignment vertical="center"/>
    </xf>
    <xf numFmtId="0" fontId="61" fillId="43" borderId="0" applyNumberFormat="0" applyBorder="0" applyAlignment="0" applyProtection="0">
      <alignment vertical="center"/>
    </xf>
    <xf numFmtId="0" fontId="50" fillId="0" borderId="0">
      <alignment vertical="center"/>
    </xf>
    <xf numFmtId="0" fontId="52"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9" fillId="14" borderId="0" applyNumberFormat="0" applyBorder="0" applyAlignment="0" applyProtection="0">
      <alignment vertical="center"/>
    </xf>
    <xf numFmtId="0" fontId="0" fillId="0" borderId="0">
      <alignment vertical="center"/>
    </xf>
    <xf numFmtId="0" fontId="0" fillId="0" borderId="0">
      <alignment vertical="center"/>
    </xf>
    <xf numFmtId="0" fontId="61"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1" fillId="0" borderId="59"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0" borderId="0"/>
    <xf numFmtId="0" fontId="51"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4" fillId="17" borderId="0" applyNumberFormat="0" applyBorder="0" applyAlignment="0" applyProtection="0">
      <alignment vertical="center"/>
    </xf>
    <xf numFmtId="0" fontId="51" fillId="0" borderId="0">
      <alignment vertical="center"/>
    </xf>
    <xf numFmtId="0" fontId="51" fillId="0" borderId="62" applyNumberFormat="0" applyFill="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xf numFmtId="0" fontId="50" fillId="0" borderId="0"/>
    <xf numFmtId="0" fontId="51" fillId="0" borderId="0">
      <alignment vertical="center"/>
    </xf>
    <xf numFmtId="0" fontId="51" fillId="0" borderId="0">
      <alignment vertical="center"/>
    </xf>
    <xf numFmtId="0" fontId="51" fillId="0" borderId="0">
      <alignment vertical="center"/>
    </xf>
    <xf numFmtId="0" fontId="51" fillId="0" borderId="62" applyNumberFormat="0" applyFill="0" applyAlignment="0" applyProtection="0">
      <alignment vertical="center"/>
    </xf>
    <xf numFmtId="0" fontId="53" fillId="0" borderId="0">
      <alignment vertical="center"/>
    </xf>
    <xf numFmtId="0" fontId="50" fillId="0" borderId="0"/>
    <xf numFmtId="0" fontId="50" fillId="0" borderId="0"/>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0" fillId="0" borderId="0"/>
    <xf numFmtId="0" fontId="77" fillId="0" borderId="0" applyNumberFormat="0" applyFill="0" applyBorder="0" applyAlignment="0" applyProtection="0">
      <alignment vertical="center"/>
    </xf>
    <xf numFmtId="0" fontId="51" fillId="0" borderId="0">
      <alignment vertical="center"/>
    </xf>
    <xf numFmtId="0" fontId="52"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77" fillId="0" borderId="0" applyNumberFormat="0" applyFill="0" applyBorder="0" applyAlignment="0" applyProtection="0">
      <alignment vertical="center"/>
    </xf>
    <xf numFmtId="0" fontId="50" fillId="0" borderId="0">
      <alignment vertical="center"/>
    </xf>
    <xf numFmtId="0" fontId="0" fillId="0" borderId="0">
      <alignment vertical="center"/>
    </xf>
    <xf numFmtId="0" fontId="53" fillId="0" borderId="0">
      <alignment vertical="center"/>
    </xf>
    <xf numFmtId="0" fontId="50" fillId="0" borderId="0"/>
    <xf numFmtId="0" fontId="50" fillId="0" borderId="0"/>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51" fillId="0" borderId="62" applyNumberFormat="0" applyFill="0" applyAlignment="0" applyProtection="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0" fillId="0" borderId="0" applyNumberFormat="0" applyFill="0" applyBorder="0" applyAlignment="0" applyProtection="0">
      <alignment vertical="center"/>
    </xf>
    <xf numFmtId="0" fontId="53" fillId="0" borderId="0">
      <alignment vertical="center"/>
    </xf>
    <xf numFmtId="0" fontId="50" fillId="0" borderId="0"/>
    <xf numFmtId="0" fontId="54" fillId="16"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0" fillId="0" borderId="0">
      <alignment vertical="center"/>
    </xf>
    <xf numFmtId="0" fontId="50" fillId="0" borderId="0"/>
    <xf numFmtId="0" fontId="50" fillId="0" borderId="0"/>
    <xf numFmtId="0" fontId="52" fillId="13" borderId="0" applyNumberFormat="0" applyBorder="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53" fillId="0" borderId="0">
      <alignment vertical="center"/>
    </xf>
    <xf numFmtId="0" fontId="54" fillId="11" borderId="0" applyNumberFormat="0" applyBorder="0" applyAlignment="0" applyProtection="0">
      <alignment vertical="center"/>
    </xf>
    <xf numFmtId="0" fontId="50" fillId="0" borderId="0"/>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52"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81" fillId="0" borderId="59" applyNumberFormat="0" applyFill="0" applyAlignment="0" applyProtection="0">
      <alignment vertical="center"/>
    </xf>
    <xf numFmtId="0" fontId="52" fillId="27" borderId="0" applyNumberFormat="0" applyBorder="0" applyAlignment="0" applyProtection="0">
      <alignment vertical="center"/>
    </xf>
    <xf numFmtId="0" fontId="52" fillId="0" borderId="0"/>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4" fillId="11" borderId="0" applyNumberFormat="0" applyBorder="0" applyAlignment="0" applyProtection="0">
      <alignment vertical="center"/>
    </xf>
    <xf numFmtId="0" fontId="51" fillId="0" borderId="62" applyNumberFormat="0" applyFill="0" applyAlignment="0" applyProtection="0">
      <alignment vertical="center"/>
    </xf>
    <xf numFmtId="0" fontId="50" fillId="0" borderId="0"/>
    <xf numFmtId="0" fontId="50" fillId="0" borderId="0"/>
    <xf numFmtId="0" fontId="51" fillId="0" borderId="0">
      <alignment vertical="center"/>
    </xf>
    <xf numFmtId="0" fontId="51" fillId="0" borderId="0">
      <alignment vertical="center"/>
    </xf>
    <xf numFmtId="0" fontId="51" fillId="0" borderId="0">
      <alignment vertical="center"/>
    </xf>
    <xf numFmtId="0" fontId="52" fillId="16" borderId="0" applyNumberFormat="0" applyBorder="0" applyAlignment="0" applyProtection="0">
      <alignment vertical="center"/>
    </xf>
    <xf numFmtId="0" fontId="51" fillId="0" borderId="62" applyNumberFormat="0" applyFill="0" applyAlignment="0" applyProtection="0">
      <alignment vertical="center"/>
    </xf>
    <xf numFmtId="0" fontId="53" fillId="0" borderId="0">
      <alignment vertical="center"/>
    </xf>
    <xf numFmtId="0" fontId="50" fillId="0" borderId="0"/>
    <xf numFmtId="0" fontId="50" fillId="0" borderId="0"/>
    <xf numFmtId="0" fontId="53" fillId="0" borderId="0">
      <alignment vertical="center"/>
    </xf>
    <xf numFmtId="0" fontId="50" fillId="0" borderId="0">
      <alignment vertical="center"/>
    </xf>
    <xf numFmtId="0" fontId="50" fillId="0" borderId="0"/>
    <xf numFmtId="0" fontId="50" fillId="0" borderId="0">
      <alignment vertical="center"/>
    </xf>
    <xf numFmtId="0" fontId="54" fillId="11" borderId="0" applyNumberFormat="0" applyBorder="0" applyAlignment="0" applyProtection="0">
      <alignment vertical="center"/>
    </xf>
    <xf numFmtId="0" fontId="53" fillId="0" borderId="0"/>
    <xf numFmtId="0" fontId="53" fillId="0" borderId="0">
      <alignment vertical="center"/>
    </xf>
    <xf numFmtId="0" fontId="63" fillId="23" borderId="0" applyNumberFormat="0" applyBorder="0" applyAlignment="0" applyProtection="0">
      <alignment vertical="center"/>
    </xf>
    <xf numFmtId="0" fontId="52" fillId="0" borderId="0"/>
    <xf numFmtId="0" fontId="0" fillId="0" borderId="0">
      <alignment vertical="center"/>
    </xf>
    <xf numFmtId="0" fontId="0" fillId="0" borderId="0">
      <alignment vertical="center"/>
    </xf>
    <xf numFmtId="0" fontId="53" fillId="0" borderId="0">
      <alignment vertical="center"/>
    </xf>
    <xf numFmtId="0" fontId="50" fillId="0" borderId="0"/>
    <xf numFmtId="0" fontId="53" fillId="0" borderId="0">
      <alignment vertical="center"/>
    </xf>
    <xf numFmtId="0" fontId="50" fillId="0" borderId="0"/>
    <xf numFmtId="0" fontId="0" fillId="0" borderId="0">
      <alignment vertical="center"/>
    </xf>
    <xf numFmtId="0" fontId="50" fillId="0" borderId="0">
      <alignment vertical="center"/>
    </xf>
    <xf numFmtId="0" fontId="52" fillId="13" borderId="0" applyNumberFormat="0" applyBorder="0" applyAlignment="0" applyProtection="0">
      <alignment vertical="center"/>
    </xf>
    <xf numFmtId="0" fontId="52" fillId="0" borderId="0"/>
    <xf numFmtId="0" fontId="52" fillId="12" borderId="0" applyNumberFormat="0" applyBorder="0" applyAlignment="0" applyProtection="0">
      <alignment vertical="center"/>
    </xf>
    <xf numFmtId="0" fontId="52" fillId="0" borderId="0">
      <alignment vertical="center"/>
    </xf>
    <xf numFmtId="0" fontId="53" fillId="0" borderId="0">
      <alignment vertical="center"/>
    </xf>
    <xf numFmtId="0" fontId="50" fillId="0" borderId="0"/>
    <xf numFmtId="0" fontId="53" fillId="0" borderId="0">
      <alignment vertical="center"/>
    </xf>
    <xf numFmtId="0" fontId="53" fillId="0" borderId="0">
      <alignment vertical="center"/>
    </xf>
    <xf numFmtId="0" fontId="50" fillId="0" borderId="0">
      <alignment vertical="center"/>
    </xf>
    <xf numFmtId="0" fontId="50" fillId="0" borderId="0"/>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52" fillId="12" borderId="0" applyNumberFormat="0" applyBorder="0" applyAlignment="0" applyProtection="0">
      <alignment vertical="center"/>
    </xf>
    <xf numFmtId="0" fontId="0" fillId="0" borderId="0">
      <alignment vertical="center"/>
    </xf>
    <xf numFmtId="0" fontId="52" fillId="27" borderId="0" applyNumberFormat="0" applyBorder="0" applyAlignment="0" applyProtection="0">
      <alignment vertical="center"/>
    </xf>
    <xf numFmtId="0" fontId="0" fillId="0" borderId="0">
      <alignment vertical="center"/>
    </xf>
    <xf numFmtId="0" fontId="50" fillId="0" borderId="0">
      <alignment vertical="center"/>
    </xf>
    <xf numFmtId="0" fontId="52" fillId="0" borderId="0">
      <alignment vertical="center"/>
    </xf>
    <xf numFmtId="0" fontId="52" fillId="0" borderId="0">
      <alignment vertical="center"/>
    </xf>
    <xf numFmtId="0" fontId="54" fillId="15" borderId="0" applyNumberFormat="0" applyBorder="0" applyAlignment="0" applyProtection="0">
      <alignment vertical="center"/>
    </xf>
    <xf numFmtId="0" fontId="50" fillId="0" borderId="0"/>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2" fillId="16" borderId="0" applyNumberFormat="0" applyBorder="0" applyAlignment="0" applyProtection="0">
      <alignment vertical="center"/>
    </xf>
    <xf numFmtId="0" fontId="53" fillId="0" borderId="0">
      <alignment vertical="center"/>
    </xf>
    <xf numFmtId="0" fontId="50"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2" fillId="0" borderId="0">
      <alignment vertical="center"/>
    </xf>
    <xf numFmtId="0" fontId="50" fillId="0" borderId="0"/>
    <xf numFmtId="0" fontId="0"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pplyProtection="0">
      <alignment vertical="center"/>
    </xf>
    <xf numFmtId="0" fontId="0" fillId="0" borderId="0">
      <alignment vertical="center"/>
    </xf>
    <xf numFmtId="0" fontId="50" fillId="0"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2" fillId="0" borderId="0">
      <alignment vertical="center"/>
    </xf>
    <xf numFmtId="0" fontId="53" fillId="0" borderId="0">
      <alignment vertical="center"/>
    </xf>
    <xf numFmtId="0" fontId="53" fillId="0" borderId="0">
      <alignment vertical="center"/>
    </xf>
    <xf numFmtId="0" fontId="52" fillId="13"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50" fillId="0" borderId="0"/>
    <xf numFmtId="0" fontId="0" fillId="0" borderId="0">
      <alignment vertical="center"/>
    </xf>
    <xf numFmtId="0" fontId="53" fillId="0" borderId="0">
      <alignment vertical="center"/>
    </xf>
    <xf numFmtId="0" fontId="53" fillId="0" borderId="0">
      <alignment vertical="center"/>
    </xf>
    <xf numFmtId="0" fontId="50" fillId="0" borderId="0"/>
    <xf numFmtId="0" fontId="0" fillId="0" borderId="0">
      <alignment vertical="center"/>
    </xf>
    <xf numFmtId="0" fontId="52" fillId="13"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xf numFmtId="0" fontId="52" fillId="0" borderId="0">
      <alignment vertical="center"/>
    </xf>
    <xf numFmtId="0" fontId="52" fillId="13" borderId="0" applyNumberFormat="0" applyBorder="0" applyAlignment="0" applyProtection="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0" fillId="0" borderId="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0" fillId="0" borderId="0">
      <alignment vertical="center"/>
    </xf>
    <xf numFmtId="0" fontId="50" fillId="0" borderId="0">
      <alignment vertical="center"/>
    </xf>
    <xf numFmtId="0" fontId="82"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2" fillId="0" borderId="0">
      <alignment vertical="center"/>
    </xf>
    <xf numFmtId="0" fontId="51" fillId="0" borderId="0">
      <alignment vertical="center"/>
    </xf>
    <xf numFmtId="0" fontId="52" fillId="8" borderId="0" applyNumberFormat="0" applyBorder="0" applyAlignment="0" applyProtection="0">
      <alignment vertical="center"/>
    </xf>
    <xf numFmtId="0" fontId="50" fillId="0" borderId="0"/>
    <xf numFmtId="0" fontId="52" fillId="0" borderId="0">
      <alignment vertical="center"/>
    </xf>
    <xf numFmtId="0" fontId="0" fillId="0" borderId="0">
      <alignment vertical="center"/>
    </xf>
    <xf numFmtId="9" fontId="50" fillId="0" borderId="0" applyFont="0" applyFill="0" applyBorder="0" applyAlignment="0" applyProtection="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1" fillId="0" borderId="0">
      <alignment vertical="center"/>
    </xf>
    <xf numFmtId="0" fontId="51" fillId="0" borderId="0">
      <alignment vertical="center"/>
    </xf>
    <xf numFmtId="0" fontId="51" fillId="0" borderId="62" applyNumberFormat="0" applyFill="0" applyAlignment="0" applyProtection="0">
      <alignment vertical="center"/>
    </xf>
    <xf numFmtId="0" fontId="50" fillId="0" borderId="0">
      <alignment vertical="center"/>
    </xf>
    <xf numFmtId="0" fontId="51" fillId="0" borderId="0">
      <alignment vertical="center"/>
    </xf>
    <xf numFmtId="0" fontId="52" fillId="0" borderId="0">
      <alignment vertical="center"/>
    </xf>
    <xf numFmtId="0" fontId="52" fillId="17" borderId="0" applyNumberFormat="0" applyBorder="0" applyAlignment="0" applyProtection="0">
      <alignment vertical="center"/>
    </xf>
    <xf numFmtId="0" fontId="0" fillId="0" borderId="0">
      <alignment vertical="center"/>
    </xf>
    <xf numFmtId="0" fontId="50" fillId="0" borderId="0"/>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alignment vertical="center"/>
    </xf>
    <xf numFmtId="0" fontId="52" fillId="27" borderId="0" applyNumberFormat="0" applyBorder="0" applyAlignment="0" applyProtection="0">
      <alignment vertical="center"/>
    </xf>
    <xf numFmtId="0" fontId="51" fillId="0" borderId="62" applyNumberFormat="0" applyFill="0" applyAlignment="0" applyProtection="0">
      <alignment vertical="center"/>
    </xf>
    <xf numFmtId="0" fontId="63" fillId="15" borderId="0" applyNumberFormat="0" applyBorder="0" applyAlignment="0" applyProtection="0">
      <alignment vertical="center"/>
    </xf>
    <xf numFmtId="0" fontId="54" fillId="17" borderId="0" applyNumberFormat="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3" fillId="0" borderId="0">
      <alignment vertical="center"/>
    </xf>
    <xf numFmtId="0" fontId="53" fillId="0" borderId="0">
      <alignment vertical="center"/>
    </xf>
    <xf numFmtId="0" fontId="50" fillId="0" borderId="0"/>
    <xf numFmtId="0" fontId="0"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xf numFmtId="0" fontId="50" fillId="0" borderId="0"/>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52" fillId="23" borderId="0" applyNumberFormat="0" applyBorder="0" applyAlignment="0" applyProtection="0">
      <alignment vertical="center"/>
    </xf>
    <xf numFmtId="0" fontId="50" fillId="0" borderId="0"/>
    <xf numFmtId="0" fontId="50" fillId="0" borderId="0">
      <alignment vertical="center"/>
    </xf>
    <xf numFmtId="0" fontId="52" fillId="19" borderId="0" applyNumberFormat="0" applyBorder="0" applyAlignment="0" applyProtection="0">
      <alignment vertical="center"/>
    </xf>
    <xf numFmtId="0" fontId="54" fillId="15" borderId="0" applyNumberFormat="0" applyBorder="0" applyAlignment="0" applyProtection="0">
      <alignment vertical="center"/>
    </xf>
    <xf numFmtId="0" fontId="53" fillId="0" borderId="0">
      <alignment vertical="center"/>
    </xf>
    <xf numFmtId="0" fontId="50" fillId="0"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4" fillId="11" borderId="0" applyNumberFormat="0" applyBorder="0" applyAlignment="0" applyProtection="0">
      <alignment vertical="center"/>
    </xf>
    <xf numFmtId="0" fontId="52" fillId="0" borderId="0">
      <alignment vertical="center"/>
    </xf>
    <xf numFmtId="0" fontId="50" fillId="0" borderId="0">
      <alignment vertical="center"/>
    </xf>
    <xf numFmtId="0" fontId="52" fillId="0" borderId="63" applyNumberFormat="0" applyFill="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4" fillId="11" borderId="0" applyNumberFormat="0" applyBorder="0" applyAlignment="0" applyProtection="0">
      <alignment vertical="center"/>
    </xf>
    <xf numFmtId="0" fontId="52"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4" fillId="11"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0" fillId="0" borderId="0"/>
    <xf numFmtId="0" fontId="52" fillId="27" borderId="0" applyNumberFormat="0" applyBorder="0" applyAlignment="0" applyProtection="0">
      <alignment vertical="center"/>
    </xf>
    <xf numFmtId="0" fontId="50" fillId="0" borderId="0">
      <alignment vertical="center"/>
    </xf>
    <xf numFmtId="0" fontId="50" fillId="0" borderId="0">
      <alignment vertical="center"/>
    </xf>
    <xf numFmtId="0" fontId="52" fillId="27" borderId="0" applyNumberFormat="0" applyBorder="0" applyAlignment="0" applyProtection="0">
      <alignment vertical="center"/>
    </xf>
    <xf numFmtId="0" fontId="50" fillId="0" borderId="0"/>
    <xf numFmtId="0" fontId="63" fillId="19" borderId="0" applyNumberFormat="0" applyBorder="0" applyAlignment="0" applyProtection="0">
      <alignment vertical="center"/>
    </xf>
    <xf numFmtId="0" fontId="0" fillId="0" borderId="0">
      <alignment vertical="center"/>
    </xf>
    <xf numFmtId="0" fontId="52" fillId="0" borderId="0">
      <alignment vertical="center"/>
    </xf>
    <xf numFmtId="0" fontId="52" fillId="27" borderId="0" applyNumberFormat="0" applyBorder="0" applyAlignment="0" applyProtection="0">
      <alignment vertical="center"/>
    </xf>
    <xf numFmtId="0" fontId="50" fillId="0" borderId="73" applyNumberFormat="0" applyFill="0" applyAlignment="0" applyProtection="0">
      <alignment vertical="center"/>
    </xf>
    <xf numFmtId="0" fontId="50" fillId="0" borderId="0">
      <alignment vertical="center"/>
    </xf>
    <xf numFmtId="0" fontId="52" fillId="19" borderId="0" applyNumberFormat="0" applyBorder="0" applyAlignment="0" applyProtection="0">
      <alignment vertical="center"/>
    </xf>
    <xf numFmtId="0" fontId="52" fillId="27" borderId="0" applyNumberFormat="0" applyBorder="0" applyAlignment="0" applyProtection="0">
      <alignment vertical="center"/>
    </xf>
    <xf numFmtId="0" fontId="0" fillId="0" borderId="0">
      <alignment vertical="center"/>
    </xf>
    <xf numFmtId="0" fontId="50" fillId="0" borderId="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52" fillId="0" borderId="0">
      <alignment vertical="center"/>
    </xf>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52" fillId="12" borderId="0" applyNumberFormat="0" applyBorder="0" applyAlignment="0" applyProtection="0">
      <alignment vertical="center"/>
    </xf>
    <xf numFmtId="0" fontId="52" fillId="0" borderId="0">
      <alignment vertical="center"/>
    </xf>
    <xf numFmtId="0" fontId="0" fillId="0" borderId="0">
      <alignment vertical="center"/>
    </xf>
    <xf numFmtId="0" fontId="52" fillId="9" borderId="0" applyNumberFormat="0" applyBorder="0" applyAlignment="0" applyProtection="0">
      <alignment vertical="center"/>
    </xf>
    <xf numFmtId="0" fontId="50" fillId="0" borderId="0"/>
    <xf numFmtId="0" fontId="0"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52" fillId="23"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52" fillId="27" borderId="0" applyNumberFormat="0" applyBorder="0" applyAlignment="0" applyProtection="0">
      <alignment vertical="center"/>
    </xf>
    <xf numFmtId="0" fontId="52" fillId="0" borderId="0">
      <alignment vertical="center"/>
    </xf>
    <xf numFmtId="0" fontId="0" fillId="0" borderId="0">
      <alignment vertical="center"/>
    </xf>
    <xf numFmtId="0" fontId="52" fillId="27" borderId="0" applyNumberFormat="0" applyBorder="0" applyAlignment="0" applyProtection="0">
      <alignment vertical="center"/>
    </xf>
    <xf numFmtId="0" fontId="52" fillId="0" borderId="0">
      <alignment vertical="center"/>
    </xf>
    <xf numFmtId="0" fontId="51" fillId="0" borderId="0">
      <alignment vertical="center"/>
    </xf>
    <xf numFmtId="0" fontId="0" fillId="0" borderId="0">
      <alignment vertical="center"/>
    </xf>
    <xf numFmtId="0" fontId="51" fillId="0" borderId="0">
      <alignment vertical="center"/>
    </xf>
    <xf numFmtId="0" fontId="50"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0" borderId="0">
      <alignment vertical="center"/>
    </xf>
    <xf numFmtId="0" fontId="53" fillId="13"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xf numFmtId="0" fontId="50" fillId="0" borderId="0"/>
    <xf numFmtId="0" fontId="53" fillId="0" borderId="0">
      <alignment vertical="center"/>
    </xf>
    <xf numFmtId="0" fontId="52" fillId="15" borderId="0" applyNumberFormat="0" applyBorder="0" applyAlignment="0" applyProtection="0">
      <alignment vertical="center"/>
    </xf>
    <xf numFmtId="0" fontId="53" fillId="0" borderId="0">
      <alignment vertical="center"/>
    </xf>
    <xf numFmtId="0" fontId="50" fillId="0" borderId="0"/>
    <xf numFmtId="0" fontId="52" fillId="27"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0"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50" fillId="0" borderId="0">
      <alignment vertical="center"/>
    </xf>
    <xf numFmtId="0" fontId="52" fillId="13" borderId="0" applyNumberFormat="0" applyBorder="0" applyAlignment="0" applyProtection="0">
      <alignment vertical="center"/>
    </xf>
    <xf numFmtId="9" fontId="50" fillId="0" borderId="0" applyFont="0" applyFill="0" applyBorder="0" applyAlignment="0" applyProtection="0"/>
    <xf numFmtId="0" fontId="53" fillId="0" borderId="0">
      <alignment vertical="center"/>
    </xf>
    <xf numFmtId="0" fontId="51" fillId="0" borderId="0">
      <alignment vertical="center"/>
    </xf>
    <xf numFmtId="0" fontId="0" fillId="0" borderId="0">
      <alignment vertical="center"/>
    </xf>
    <xf numFmtId="0" fontId="52" fillId="0" borderId="0">
      <alignment vertical="center"/>
    </xf>
    <xf numFmtId="0" fontId="52" fillId="0" borderId="0">
      <alignment vertical="center"/>
    </xf>
    <xf numFmtId="0" fontId="52" fillId="0" borderId="0">
      <alignment vertical="center"/>
    </xf>
    <xf numFmtId="0" fontId="0"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0" borderId="59" applyNumberFormat="0" applyFill="0" applyAlignment="0" applyProtection="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2" fillId="16" borderId="0" applyNumberFormat="0" applyBorder="0" applyAlignment="0" applyProtection="0">
      <alignment vertical="center"/>
    </xf>
    <xf numFmtId="0" fontId="53" fillId="0" borderId="0">
      <alignment vertical="center"/>
    </xf>
    <xf numFmtId="0" fontId="52" fillId="27" borderId="0" applyNumberFormat="0" applyBorder="0" applyAlignment="0" applyProtection="0">
      <alignment vertical="center"/>
    </xf>
    <xf numFmtId="0" fontId="50" fillId="0" borderId="0">
      <alignment vertical="center"/>
    </xf>
    <xf numFmtId="0" fontId="0" fillId="0" borderId="0">
      <alignment vertical="center"/>
    </xf>
    <xf numFmtId="0" fontId="52" fillId="0" borderId="0">
      <alignment vertical="center"/>
    </xf>
    <xf numFmtId="0" fontId="52" fillId="16" borderId="0" applyNumberFormat="0" applyBorder="0" applyAlignment="0" applyProtection="0">
      <alignment vertical="center"/>
    </xf>
    <xf numFmtId="0" fontId="52" fillId="27" borderId="0" applyNumberFormat="0" applyBorder="0" applyAlignment="0" applyProtection="0">
      <alignment vertical="center"/>
    </xf>
    <xf numFmtId="0" fontId="53" fillId="13" borderId="0" applyNumberFormat="0" applyBorder="0" applyAlignment="0" applyProtection="0">
      <alignment vertical="center"/>
    </xf>
    <xf numFmtId="0" fontId="53" fillId="0" borderId="0">
      <alignment vertical="center"/>
    </xf>
    <xf numFmtId="0" fontId="52"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0" fillId="0" borderId="0">
      <alignment vertical="center"/>
    </xf>
    <xf numFmtId="0" fontId="52" fillId="13" borderId="0" applyNumberFormat="0" applyBorder="0" applyAlignment="0" applyProtection="0">
      <alignment vertical="center"/>
    </xf>
    <xf numFmtId="0" fontId="53" fillId="0" borderId="0">
      <alignment vertical="center"/>
    </xf>
    <xf numFmtId="0" fontId="0" fillId="0" borderId="0">
      <alignment vertical="center"/>
    </xf>
    <xf numFmtId="0" fontId="52" fillId="0" borderId="0">
      <alignment vertical="center"/>
    </xf>
    <xf numFmtId="0" fontId="53" fillId="0" borderId="0"/>
    <xf numFmtId="0" fontId="50" fillId="0" borderId="0"/>
    <xf numFmtId="0" fontId="52" fillId="13" borderId="0" applyNumberFormat="0" applyBorder="0" applyAlignment="0" applyProtection="0">
      <alignment vertical="center"/>
    </xf>
    <xf numFmtId="0" fontId="53" fillId="0" borderId="0">
      <alignment vertical="center"/>
    </xf>
    <xf numFmtId="0" fontId="52" fillId="0" borderId="0">
      <alignment vertical="center"/>
    </xf>
    <xf numFmtId="0" fontId="52" fillId="13" borderId="0" applyNumberFormat="0" applyBorder="0" applyAlignment="0" applyProtection="0">
      <alignment vertical="center"/>
    </xf>
    <xf numFmtId="0" fontId="50" fillId="0" borderId="0"/>
    <xf numFmtId="0" fontId="53" fillId="0" borderId="0">
      <alignment vertical="center"/>
    </xf>
    <xf numFmtId="0" fontId="52" fillId="15"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3" fillId="0" borderId="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2" fillId="13" borderId="0" applyNumberFormat="0" applyBorder="0" applyAlignment="0" applyProtection="0">
      <alignment vertical="center"/>
    </xf>
    <xf numFmtId="0" fontId="50" fillId="0" borderId="0"/>
    <xf numFmtId="0" fontId="51" fillId="0" borderId="0">
      <alignment vertical="center"/>
    </xf>
    <xf numFmtId="0" fontId="51" fillId="0" borderId="0">
      <alignment vertical="center"/>
    </xf>
    <xf numFmtId="0" fontId="0" fillId="0" borderId="0">
      <alignment vertical="center"/>
    </xf>
    <xf numFmtId="0" fontId="52" fillId="17" borderId="0" applyNumberFormat="0" applyBorder="0" applyAlignment="0" applyProtection="0">
      <alignment vertical="center"/>
    </xf>
    <xf numFmtId="0" fontId="50" fillId="0" borderId="0"/>
    <xf numFmtId="0" fontId="53" fillId="0" borderId="0">
      <alignment vertical="center"/>
    </xf>
    <xf numFmtId="0" fontId="57"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alignment vertical="center"/>
    </xf>
    <xf numFmtId="0" fontId="53" fillId="0" borderId="0">
      <alignment vertical="center"/>
    </xf>
    <xf numFmtId="0" fontId="53" fillId="0" borderId="0">
      <alignment vertical="center"/>
    </xf>
    <xf numFmtId="0" fontId="0" fillId="0" borderId="0">
      <alignment vertical="center"/>
    </xf>
    <xf numFmtId="0" fontId="52" fillId="0" borderId="0">
      <alignment vertical="center"/>
    </xf>
    <xf numFmtId="0" fontId="0"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lignment vertical="center"/>
    </xf>
    <xf numFmtId="0" fontId="51" fillId="0" borderId="0">
      <alignment vertical="center"/>
    </xf>
    <xf numFmtId="0" fontId="52" fillId="0" borderId="62" applyNumberFormat="0" applyFill="0" applyAlignment="0" applyProtection="0">
      <alignment vertical="center"/>
    </xf>
    <xf numFmtId="0" fontId="50" fillId="0" borderId="0">
      <alignment vertical="center"/>
    </xf>
    <xf numFmtId="0" fontId="50" fillId="0" borderId="0">
      <alignment vertical="center"/>
    </xf>
    <xf numFmtId="0" fontId="52" fillId="12" borderId="0" applyNumberFormat="0" applyBorder="0" applyAlignment="0" applyProtection="0">
      <alignment vertical="center"/>
    </xf>
    <xf numFmtId="0" fontId="52" fillId="9"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xf numFmtId="0" fontId="50"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2" fillId="0" borderId="0">
      <alignment vertical="center"/>
    </xf>
    <xf numFmtId="0" fontId="52" fillId="0" borderId="0">
      <alignment vertical="center"/>
    </xf>
    <xf numFmtId="0" fontId="52" fillId="9"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0" fillId="0" borderId="0"/>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9"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0" fillId="0" borderId="0"/>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53" fillId="0" borderId="0">
      <alignment vertical="center"/>
    </xf>
    <xf numFmtId="0" fontId="51" fillId="0" borderId="0">
      <alignment vertical="center"/>
    </xf>
    <xf numFmtId="0" fontId="51"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0" fillId="0" borderId="0"/>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2" fillId="0" borderId="0">
      <alignment vertical="center"/>
    </xf>
    <xf numFmtId="0" fontId="53"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xf numFmtId="0" fontId="51" fillId="0" borderId="0">
      <alignment vertical="center"/>
    </xf>
    <xf numFmtId="0" fontId="0" fillId="0" borderId="0">
      <alignment vertical="center"/>
    </xf>
    <xf numFmtId="0" fontId="50" fillId="0" borderId="0">
      <alignment vertical="center"/>
    </xf>
    <xf numFmtId="0" fontId="53" fillId="13" borderId="0" applyNumberFormat="0" applyBorder="0" applyAlignment="0" applyProtection="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51" fillId="0" borderId="0">
      <alignment vertical="center"/>
    </xf>
    <xf numFmtId="0" fontId="50" fillId="0" borderId="0" applyNumberFormat="0" applyFill="0" applyBorder="0" applyAlignment="0" applyProtection="0">
      <alignment vertical="center"/>
    </xf>
    <xf numFmtId="0" fontId="52" fillId="9" borderId="0" applyNumberFormat="0" applyBorder="0" applyAlignment="0" applyProtection="0">
      <alignment vertical="center"/>
    </xf>
    <xf numFmtId="0" fontId="50" fillId="0" borderId="0">
      <alignment vertical="center"/>
    </xf>
    <xf numFmtId="0" fontId="50" fillId="0" borderId="0"/>
    <xf numFmtId="0" fontId="0"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0" fillId="0" borderId="0"/>
    <xf numFmtId="0" fontId="50" fillId="0" borderId="0">
      <alignment vertical="center"/>
    </xf>
    <xf numFmtId="0" fontId="52" fillId="8"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0" fillId="0" borderId="0">
      <alignment vertical="center"/>
    </xf>
    <xf numFmtId="0" fontId="52" fillId="8" borderId="0" applyNumberFormat="0" applyBorder="0" applyAlignment="0" applyProtection="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52" fillId="0" borderId="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9" borderId="0" applyNumberFormat="0" applyBorder="0" applyAlignment="0" applyProtection="0">
      <alignment vertical="center"/>
    </xf>
    <xf numFmtId="0" fontId="52"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3" fillId="0" borderId="0">
      <alignment vertical="center"/>
    </xf>
    <xf numFmtId="0" fontId="51" fillId="0" borderId="0">
      <alignment vertical="center"/>
    </xf>
    <xf numFmtId="0" fontId="50" fillId="0" borderId="0"/>
    <xf numFmtId="0" fontId="50" fillId="0" borderId="0">
      <alignment vertical="center"/>
    </xf>
    <xf numFmtId="0" fontId="52" fillId="8" borderId="0" applyNumberFormat="0" applyBorder="0" applyAlignment="0" applyProtection="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0" fillId="0" borderId="0">
      <alignment vertical="center"/>
    </xf>
    <xf numFmtId="0" fontId="52" fillId="0" borderId="0">
      <alignment vertical="center"/>
    </xf>
    <xf numFmtId="0" fontId="52"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52"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xf numFmtId="0" fontId="53" fillId="0" borderId="0">
      <alignment vertical="center"/>
    </xf>
    <xf numFmtId="0" fontId="53"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xf numFmtId="0" fontId="63" fillId="15"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52" fillId="30" borderId="65" applyNumberFormat="0" applyFont="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18" borderId="0" applyNumberFormat="0" applyBorder="0" applyAlignment="0" applyProtection="0">
      <alignment vertical="center"/>
    </xf>
    <xf numFmtId="0" fontId="52" fillId="30" borderId="65" applyNumberFormat="0" applyFont="0" applyAlignment="0" applyProtection="0">
      <alignment vertical="center"/>
    </xf>
    <xf numFmtId="0" fontId="52" fillId="18" borderId="0" applyNumberFormat="0" applyBorder="0" applyAlignment="0" applyProtection="0">
      <alignment vertical="center"/>
    </xf>
    <xf numFmtId="0" fontId="52" fillId="10" borderId="0" applyNumberFormat="0" applyBorder="0" applyAlignment="0" applyProtection="0">
      <alignment vertical="center"/>
    </xf>
    <xf numFmtId="0" fontId="52" fillId="30" borderId="65" applyNumberFormat="0" applyFont="0" applyAlignment="0" applyProtection="0">
      <alignment vertical="center"/>
    </xf>
    <xf numFmtId="0" fontId="52" fillId="0" borderId="0">
      <alignment vertical="center"/>
    </xf>
    <xf numFmtId="0" fontId="52" fillId="10" borderId="0" applyNumberFormat="0" applyBorder="0" applyAlignment="0" applyProtection="0">
      <alignment vertical="center"/>
    </xf>
    <xf numFmtId="0" fontId="52" fillId="30" borderId="65" applyNumberFormat="0" applyFont="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0" fillId="0" borderId="0">
      <alignment vertical="center"/>
    </xf>
    <xf numFmtId="0" fontId="53" fillId="0" borderId="0"/>
    <xf numFmtId="0" fontId="0" fillId="0" borderId="0">
      <alignment vertical="center"/>
    </xf>
    <xf numFmtId="0" fontId="0" fillId="0" borderId="0">
      <alignment vertical="center"/>
    </xf>
    <xf numFmtId="0" fontId="50" fillId="0" borderId="0"/>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3" fillId="0" borderId="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50" fillId="0" borderId="0"/>
    <xf numFmtId="0" fontId="52" fillId="0" borderId="0">
      <alignment vertical="center"/>
    </xf>
    <xf numFmtId="0" fontId="53" fillId="13" borderId="0" applyNumberFormat="0" applyBorder="0" applyAlignment="0" applyProtection="0">
      <alignment vertical="center"/>
    </xf>
    <xf numFmtId="0" fontId="0" fillId="0" borderId="0">
      <alignment vertical="center"/>
    </xf>
    <xf numFmtId="0" fontId="51" fillId="0" borderId="0">
      <alignment vertical="center"/>
    </xf>
    <xf numFmtId="0" fontId="52" fillId="0" borderId="0">
      <alignment vertical="center"/>
    </xf>
    <xf numFmtId="0" fontId="53" fillId="0" borderId="0">
      <alignment vertical="center"/>
    </xf>
    <xf numFmtId="0" fontId="50" fillId="0" borderId="0">
      <alignment vertical="center"/>
    </xf>
    <xf numFmtId="0" fontId="51" fillId="0" borderId="0">
      <alignment vertical="center"/>
    </xf>
    <xf numFmtId="0" fontId="53" fillId="13" borderId="0" applyNumberFormat="0" applyBorder="0" applyAlignment="0" applyProtection="0">
      <alignment vertical="center"/>
    </xf>
    <xf numFmtId="0" fontId="50" fillId="0" borderId="0">
      <alignment vertical="center"/>
    </xf>
    <xf numFmtId="0" fontId="50" fillId="0" borderId="0"/>
    <xf numFmtId="0" fontId="52" fillId="0" borderId="0">
      <alignment vertical="center"/>
    </xf>
    <xf numFmtId="0" fontId="53" fillId="0" borderId="0">
      <alignment vertical="center"/>
    </xf>
    <xf numFmtId="0" fontId="52" fillId="11" borderId="0" applyNumberFormat="0" applyBorder="0" applyAlignment="0" applyProtection="0">
      <alignment vertical="center"/>
    </xf>
    <xf numFmtId="0" fontId="50" fillId="0" borderId="0"/>
    <xf numFmtId="0" fontId="50" fillId="0" borderId="0"/>
    <xf numFmtId="0" fontId="53" fillId="13" borderId="0" applyNumberFormat="0" applyBorder="0" applyAlignment="0" applyProtection="0">
      <alignment vertical="center"/>
    </xf>
    <xf numFmtId="0" fontId="53" fillId="0" borderId="0">
      <alignment vertical="center"/>
    </xf>
    <xf numFmtId="0" fontId="54" fillId="11" borderId="0" applyNumberFormat="0" applyBorder="0" applyAlignment="0" applyProtection="0">
      <alignment vertical="center"/>
    </xf>
    <xf numFmtId="0" fontId="50" fillId="0" borderId="0"/>
    <xf numFmtId="0" fontId="50" fillId="0" borderId="0"/>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3" fillId="0" borderId="0">
      <alignment vertical="center"/>
    </xf>
    <xf numFmtId="0" fontId="54" fillId="11" borderId="0" applyNumberFormat="0" applyBorder="0" applyAlignment="0" applyProtection="0">
      <alignment vertical="center"/>
    </xf>
    <xf numFmtId="0" fontId="50" fillId="0" borderId="0"/>
    <xf numFmtId="0" fontId="50" fillId="0" borderId="0"/>
    <xf numFmtId="0" fontId="52" fillId="0" borderId="0"/>
    <xf numFmtId="0" fontId="52" fillId="0" borderId="59" applyNumberFormat="0" applyFill="0" applyAlignment="0" applyProtection="0">
      <alignment vertical="center"/>
    </xf>
    <xf numFmtId="0" fontId="51" fillId="0" borderId="0">
      <alignment vertical="center"/>
    </xf>
    <xf numFmtId="0" fontId="54" fillId="16" borderId="0" applyNumberFormat="0" applyBorder="0" applyAlignment="0" applyProtection="0">
      <alignment vertical="center"/>
    </xf>
    <xf numFmtId="0" fontId="53" fillId="0" borderId="0">
      <alignment vertical="center"/>
    </xf>
    <xf numFmtId="0" fontId="50" fillId="0" borderId="0"/>
    <xf numFmtId="0" fontId="0" fillId="0" borderId="0">
      <alignment vertical="center"/>
    </xf>
    <xf numFmtId="0" fontId="51" fillId="0" borderId="0">
      <alignment vertical="center"/>
    </xf>
    <xf numFmtId="0" fontId="52" fillId="16" borderId="0" applyNumberFormat="0" applyBorder="0" applyAlignment="0" applyProtection="0">
      <alignment vertical="center"/>
    </xf>
    <xf numFmtId="0" fontId="53" fillId="0" borderId="0">
      <alignment vertical="center"/>
    </xf>
    <xf numFmtId="0" fontId="51" fillId="0" borderId="0">
      <alignment vertical="center"/>
    </xf>
    <xf numFmtId="0" fontId="53" fillId="0" borderId="0">
      <alignment vertical="center"/>
    </xf>
    <xf numFmtId="0" fontId="50" fillId="0" borderId="0"/>
    <xf numFmtId="0" fontId="0" fillId="0" borderId="0">
      <alignment vertical="center"/>
    </xf>
    <xf numFmtId="0" fontId="52" fillId="16" borderId="0" applyNumberFormat="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0" fillId="0" borderId="0"/>
    <xf numFmtId="0" fontId="0" fillId="0" borderId="0">
      <alignment vertical="center"/>
    </xf>
    <xf numFmtId="0" fontId="54" fillId="15" borderId="0" applyNumberFormat="0" applyBorder="0" applyAlignment="0" applyProtection="0">
      <alignment vertical="center"/>
    </xf>
    <xf numFmtId="0" fontId="52" fillId="0" borderId="0">
      <alignment vertical="center"/>
    </xf>
    <xf numFmtId="0" fontId="50" fillId="0" borderId="0"/>
    <xf numFmtId="0" fontId="53" fillId="0" borderId="0">
      <alignment vertical="center"/>
    </xf>
    <xf numFmtId="0" fontId="54" fillId="15" borderId="0" applyNumberFormat="0" applyBorder="0" applyAlignment="0" applyProtection="0">
      <alignment vertical="center"/>
    </xf>
    <xf numFmtId="0" fontId="50" fillId="0" borderId="0"/>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0" fillId="0" borderId="0"/>
    <xf numFmtId="0" fontId="50" fillId="0" borderId="0"/>
    <xf numFmtId="0" fontId="52" fillId="0" borderId="0">
      <alignment vertical="center"/>
    </xf>
    <xf numFmtId="0" fontId="50" fillId="0" borderId="0"/>
    <xf numFmtId="0" fontId="50" fillId="0" borderId="0">
      <alignment vertical="center"/>
    </xf>
    <xf numFmtId="0" fontId="53" fillId="0" borderId="0">
      <alignment vertical="center"/>
    </xf>
    <xf numFmtId="0" fontId="50" fillId="0" borderId="0">
      <alignment vertical="center"/>
    </xf>
    <xf numFmtId="0" fontId="50" fillId="0" borderId="0"/>
    <xf numFmtId="0" fontId="50" fillId="0" borderId="0"/>
    <xf numFmtId="0" fontId="51" fillId="0" borderId="0">
      <alignment vertical="center"/>
    </xf>
    <xf numFmtId="0" fontId="52" fillId="0" borderId="0"/>
    <xf numFmtId="0" fontId="53" fillId="13" borderId="0" applyNumberFormat="0" applyBorder="0" applyAlignment="0" applyProtection="0">
      <alignment vertical="center"/>
    </xf>
    <xf numFmtId="0" fontId="0" fillId="0" borderId="0">
      <alignment vertical="center"/>
    </xf>
    <xf numFmtId="0" fontId="52" fillId="0" borderId="0">
      <alignment vertical="center"/>
    </xf>
    <xf numFmtId="0" fontId="52" fillId="0" borderId="0">
      <alignment vertical="center"/>
    </xf>
    <xf numFmtId="0" fontId="53" fillId="0" borderId="63" applyNumberFormat="0" applyFill="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3"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0" fillId="0" borderId="0"/>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4" fillId="23" borderId="0" applyNumberFormat="0" applyBorder="0" applyAlignment="0" applyProtection="0">
      <alignment vertical="center"/>
    </xf>
    <xf numFmtId="0" fontId="52" fillId="0" borderId="62" applyNumberFormat="0" applyFill="0" applyAlignment="0" applyProtection="0">
      <alignment vertical="center"/>
    </xf>
    <xf numFmtId="0" fontId="52" fillId="0" borderId="0"/>
    <xf numFmtId="0" fontId="52" fillId="0" borderId="0">
      <alignment vertical="center"/>
    </xf>
    <xf numFmtId="0" fontId="52" fillId="0" borderId="59" applyNumberFormat="0" applyFill="0" applyAlignment="0" applyProtection="0">
      <alignment vertical="center"/>
    </xf>
    <xf numFmtId="0" fontId="52" fillId="0" borderId="0"/>
    <xf numFmtId="0" fontId="52" fillId="23" borderId="0" applyNumberFormat="0" applyBorder="0" applyAlignment="0" applyProtection="0">
      <alignment vertical="center"/>
    </xf>
    <xf numFmtId="0" fontId="52" fillId="0" borderId="0"/>
    <xf numFmtId="0" fontId="54" fillId="23" borderId="0" applyNumberFormat="0" applyBorder="0" applyAlignment="0" applyProtection="0">
      <alignment vertical="center"/>
    </xf>
    <xf numFmtId="0" fontId="84" fillId="0" borderId="0">
      <alignment vertical="center"/>
    </xf>
    <xf numFmtId="0" fontId="53" fillId="13" borderId="0" applyNumberFormat="0" applyBorder="0" applyAlignment="0" applyProtection="0">
      <alignment vertical="center"/>
    </xf>
    <xf numFmtId="0" fontId="52" fillId="0" borderId="0">
      <alignment vertical="center"/>
    </xf>
    <xf numFmtId="0" fontId="51" fillId="0" borderId="0">
      <alignment vertical="center"/>
    </xf>
    <xf numFmtId="0" fontId="52" fillId="13" borderId="0" applyNumberFormat="0" applyBorder="0" applyAlignment="0" applyProtection="0">
      <alignment vertical="center"/>
    </xf>
    <xf numFmtId="0" fontId="52" fillId="0" borderId="62" applyNumberFormat="0" applyFill="0" applyAlignment="0" applyProtection="0">
      <alignment vertical="center"/>
    </xf>
    <xf numFmtId="0" fontId="51"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2" fillId="0" borderId="0">
      <alignment vertical="center"/>
    </xf>
    <xf numFmtId="0" fontId="36" fillId="0" borderId="0">
      <alignment vertical="center"/>
    </xf>
    <xf numFmtId="0" fontId="53" fillId="0" borderId="0">
      <alignment vertical="center"/>
    </xf>
    <xf numFmtId="0" fontId="52" fillId="0" borderId="0">
      <alignment vertical="center"/>
    </xf>
    <xf numFmtId="0" fontId="51" fillId="0" borderId="0">
      <alignment vertical="center"/>
    </xf>
    <xf numFmtId="0" fontId="51" fillId="0" borderId="0">
      <alignment vertical="center"/>
    </xf>
    <xf numFmtId="9" fontId="53" fillId="0" borderId="0" applyFont="0" applyFill="0" applyBorder="0" applyAlignment="0" applyProtection="0">
      <alignment vertical="center"/>
    </xf>
    <xf numFmtId="0" fontId="53" fillId="0" borderId="0">
      <alignment vertical="center"/>
    </xf>
    <xf numFmtId="0" fontId="0" fillId="0" borderId="0">
      <alignment vertical="center"/>
    </xf>
    <xf numFmtId="0" fontId="52" fillId="0" borderId="0">
      <alignment vertical="center"/>
    </xf>
    <xf numFmtId="0" fontId="51" fillId="0" borderId="0">
      <alignment vertical="center"/>
    </xf>
    <xf numFmtId="0" fontId="52" fillId="0" borderId="0"/>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27" borderId="0" applyNumberFormat="0" applyBorder="0" applyAlignment="0" applyProtection="0">
      <alignment vertical="center"/>
    </xf>
    <xf numFmtId="0" fontId="51" fillId="0" borderId="0">
      <alignment vertical="center"/>
    </xf>
    <xf numFmtId="0" fontId="50" fillId="0" borderId="0"/>
    <xf numFmtId="0" fontId="52" fillId="0" borderId="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13" borderId="0" applyNumberFormat="0" applyBorder="0" applyAlignment="0" applyProtection="0">
      <alignment vertical="center"/>
    </xf>
    <xf numFmtId="0" fontId="50" fillId="0" borderId="0"/>
    <xf numFmtId="0" fontId="52" fillId="13" borderId="0" applyNumberFormat="0" applyBorder="0" applyAlignment="0" applyProtection="0">
      <alignment vertical="center"/>
    </xf>
    <xf numFmtId="0" fontId="50" fillId="0" borderId="0">
      <alignment vertical="center"/>
    </xf>
    <xf numFmtId="0" fontId="52" fillId="19" borderId="0" applyNumberFormat="0" applyBorder="0" applyAlignment="0" applyProtection="0">
      <alignment vertical="center"/>
    </xf>
    <xf numFmtId="0" fontId="53" fillId="0" borderId="0">
      <alignment vertical="center"/>
    </xf>
    <xf numFmtId="0" fontId="0" fillId="0" borderId="0">
      <alignment vertical="center"/>
    </xf>
    <xf numFmtId="0" fontId="52" fillId="27" borderId="0" applyNumberFormat="0" applyBorder="0" applyAlignment="0" applyProtection="0">
      <alignment vertical="center"/>
    </xf>
    <xf numFmtId="0" fontId="50" fillId="0" borderId="0">
      <alignment vertical="center"/>
    </xf>
    <xf numFmtId="0" fontId="51" fillId="0" borderId="0">
      <alignment vertical="center"/>
    </xf>
    <xf numFmtId="0" fontId="50" fillId="0" borderId="0">
      <alignment vertical="center"/>
    </xf>
    <xf numFmtId="0" fontId="52" fillId="23" borderId="0" applyNumberFormat="0" applyBorder="0" applyAlignment="0" applyProtection="0">
      <alignment vertical="center"/>
    </xf>
    <xf numFmtId="0" fontId="52" fillId="9" borderId="0" applyNumberFormat="0" applyBorder="0" applyAlignment="0" applyProtection="0">
      <alignment vertical="center"/>
    </xf>
    <xf numFmtId="0" fontId="50" fillId="0" borderId="0"/>
    <xf numFmtId="0" fontId="51" fillId="0" borderId="0">
      <alignment vertical="center"/>
    </xf>
    <xf numFmtId="0" fontId="51" fillId="0" borderId="0">
      <alignment vertical="center"/>
    </xf>
    <xf numFmtId="0" fontId="51" fillId="0" borderId="0">
      <alignment vertical="center"/>
    </xf>
    <xf numFmtId="0" fontId="53" fillId="0" borderId="0"/>
    <xf numFmtId="0" fontId="63" fillId="11" borderId="0" applyNumberFormat="0" applyBorder="0" applyAlignment="0" applyProtection="0">
      <alignment vertical="center"/>
    </xf>
    <xf numFmtId="0" fontId="50"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xf numFmtId="0" fontId="51" fillId="0" borderId="0">
      <alignment vertical="center"/>
    </xf>
    <xf numFmtId="0" fontId="50" fillId="0" borderId="0"/>
    <xf numFmtId="0" fontId="51" fillId="0" borderId="0">
      <alignment vertical="center"/>
    </xf>
    <xf numFmtId="0" fontId="52" fillId="0" borderId="63" applyNumberFormat="0" applyFill="0" applyAlignment="0" applyProtection="0">
      <alignment vertical="center"/>
    </xf>
    <xf numFmtId="0" fontId="50" fillId="0" borderId="0"/>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52" fillId="0" borderId="0">
      <alignment vertical="center"/>
    </xf>
    <xf numFmtId="0" fontId="50" fillId="0" borderId="0"/>
    <xf numFmtId="0" fontId="53" fillId="0" borderId="0"/>
    <xf numFmtId="0" fontId="51" fillId="0" borderId="0">
      <alignment vertical="center"/>
    </xf>
    <xf numFmtId="0" fontId="51" fillId="0" borderId="0">
      <alignment vertical="center"/>
    </xf>
    <xf numFmtId="0" fontId="52" fillId="0" borderId="0">
      <alignment vertical="center"/>
    </xf>
    <xf numFmtId="0" fontId="52" fillId="13" borderId="0" applyNumberFormat="0" applyBorder="0" applyAlignment="0" applyProtection="0">
      <alignment vertical="center"/>
    </xf>
    <xf numFmtId="0" fontId="85" fillId="0" borderId="63" applyNumberFormat="0" applyFill="0" applyAlignment="0" applyProtection="0">
      <alignment vertical="center"/>
    </xf>
    <xf numFmtId="0" fontId="52" fillId="16" borderId="0" applyNumberFormat="0" applyBorder="0" applyAlignment="0" applyProtection="0">
      <alignment vertical="center"/>
    </xf>
    <xf numFmtId="0" fontId="53" fillId="0" borderId="0">
      <alignment vertical="center"/>
    </xf>
    <xf numFmtId="0" fontId="52" fillId="27"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63" applyNumberFormat="0" applyFill="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4" fillId="16" borderId="0" applyNumberFormat="0" applyBorder="0" applyAlignment="0" applyProtection="0">
      <alignment vertical="center"/>
    </xf>
    <xf numFmtId="0" fontId="51" fillId="0" borderId="0">
      <alignment vertical="center"/>
    </xf>
    <xf numFmtId="0" fontId="52" fillId="16" borderId="0" applyNumberFormat="0" applyBorder="0" applyAlignment="0" applyProtection="0">
      <alignment vertical="center"/>
    </xf>
    <xf numFmtId="0" fontId="51" fillId="0" borderId="0">
      <alignment vertical="center"/>
    </xf>
    <xf numFmtId="0" fontId="54" fillId="16"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4" fillId="16"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0" borderId="0">
      <alignment vertical="center"/>
    </xf>
    <xf numFmtId="0" fontId="5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2" fillId="16"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50" fillId="0" borderId="0">
      <alignment vertical="center"/>
    </xf>
    <xf numFmtId="0" fontId="51" fillId="0" borderId="0">
      <alignment vertical="center"/>
    </xf>
    <xf numFmtId="0" fontId="52" fillId="0" borderId="0">
      <alignment vertical="center"/>
    </xf>
    <xf numFmtId="0" fontId="5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xf numFmtId="0" fontId="52" fillId="0" borderId="0">
      <alignment vertical="center"/>
    </xf>
    <xf numFmtId="0" fontId="52" fillId="0" borderId="0">
      <alignment vertical="center"/>
    </xf>
    <xf numFmtId="0" fontId="52" fillId="17"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2" fillId="0" borderId="0">
      <alignment vertical="center"/>
    </xf>
    <xf numFmtId="0" fontId="5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2" fillId="9" borderId="0" applyNumberFormat="0" applyBorder="0" applyAlignment="0" applyProtection="0">
      <alignment vertical="center"/>
    </xf>
    <xf numFmtId="0" fontId="52" fillId="23" borderId="0" applyNumberFormat="0" applyBorder="0" applyAlignment="0" applyProtection="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9" borderId="0" applyNumberFormat="0" applyBorder="0" applyAlignment="0" applyProtection="0">
      <alignment vertical="center"/>
    </xf>
    <xf numFmtId="0" fontId="0" fillId="0" borderId="0">
      <alignment vertical="center"/>
    </xf>
    <xf numFmtId="0" fontId="52" fillId="27" borderId="0" applyNumberFormat="0" applyBorder="0" applyAlignment="0" applyProtection="0">
      <alignment vertical="center"/>
    </xf>
    <xf numFmtId="0" fontId="53" fillId="13" borderId="0" applyNumberFormat="0" applyBorder="0" applyAlignment="0" applyProtection="0">
      <alignment vertical="center"/>
    </xf>
    <xf numFmtId="0" fontId="52" fillId="0" borderId="0">
      <alignment vertical="center"/>
    </xf>
    <xf numFmtId="0" fontId="52" fillId="0" borderId="72" applyNumberFormat="0" applyFont="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65" fillId="15" borderId="0" applyNumberFormat="0" applyBorder="0" applyAlignment="0" applyProtection="0">
      <alignment vertical="center"/>
    </xf>
    <xf numFmtId="0" fontId="52" fillId="17"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27"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57"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23" borderId="0" applyNumberFormat="0" applyBorder="0" applyAlignment="0" applyProtection="0">
      <alignment vertical="center"/>
    </xf>
    <xf numFmtId="0" fontId="52" fillId="27" borderId="0" applyNumberFormat="0" applyBorder="0" applyAlignment="0" applyProtection="0">
      <alignment vertical="center"/>
    </xf>
    <xf numFmtId="0" fontId="52" fillId="16" borderId="0" applyNumberFormat="0" applyBorder="0" applyAlignment="0" applyProtection="0">
      <alignment vertical="center"/>
    </xf>
    <xf numFmtId="0" fontId="52" fillId="23" borderId="0" applyNumberFormat="0" applyBorder="0" applyAlignment="0" applyProtection="0">
      <alignment vertical="center"/>
    </xf>
    <xf numFmtId="0" fontId="52" fillId="0" borderId="0">
      <alignment vertical="center"/>
    </xf>
    <xf numFmtId="0" fontId="54" fillId="17" borderId="0" applyNumberFormat="0" applyBorder="0" applyAlignment="0" applyProtection="0">
      <alignment vertical="center"/>
    </xf>
    <xf numFmtId="0" fontId="0" fillId="7" borderId="0" applyNumberFormat="0" applyBorder="0" applyAlignment="0" applyProtection="0">
      <alignment vertical="center"/>
    </xf>
    <xf numFmtId="0" fontId="0" fillId="0" borderId="0">
      <alignment vertical="center"/>
    </xf>
    <xf numFmtId="0" fontId="51" fillId="27" borderId="0" applyNumberFormat="0" applyBorder="0" applyAlignment="0" applyProtection="0">
      <alignment vertical="center"/>
    </xf>
    <xf numFmtId="0" fontId="52" fillId="2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58" borderId="0" applyNumberFormat="0" applyBorder="0" applyAlignment="0" applyProtection="0">
      <alignment vertical="center"/>
    </xf>
    <xf numFmtId="0" fontId="52" fillId="0" borderId="62" applyNumberFormat="0" applyFill="0" applyAlignment="0" applyProtection="0">
      <alignment vertical="center"/>
    </xf>
    <xf numFmtId="0" fontId="51" fillId="27" borderId="0" applyNumberFormat="0" applyBorder="0" applyAlignment="0" applyProtection="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2" fillId="27" borderId="0" applyNumberFormat="0" applyBorder="0" applyAlignment="0" applyProtection="0">
      <alignment vertical="center"/>
    </xf>
    <xf numFmtId="0" fontId="53" fillId="0" borderId="0">
      <alignment vertical="center"/>
    </xf>
    <xf numFmtId="0" fontId="0" fillId="0" borderId="0">
      <alignment vertical="center"/>
    </xf>
    <xf numFmtId="0" fontId="50" fillId="0" borderId="0">
      <alignment vertical="center"/>
    </xf>
    <xf numFmtId="0" fontId="52" fillId="27"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3" fillId="0" borderId="0">
      <alignment vertical="center"/>
    </xf>
    <xf numFmtId="0" fontId="53" fillId="0" borderId="0">
      <alignment vertical="center"/>
    </xf>
    <xf numFmtId="0" fontId="53" fillId="0" borderId="0">
      <alignment vertical="center"/>
    </xf>
    <xf numFmtId="0" fontId="50" fillId="0" borderId="0">
      <alignment vertical="center"/>
    </xf>
    <xf numFmtId="0" fontId="52"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50" fillId="0" borderId="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52" fillId="27" borderId="0" applyNumberFormat="0" applyBorder="0" applyAlignment="0" applyProtection="0">
      <alignment vertical="center"/>
    </xf>
    <xf numFmtId="0" fontId="52" fillId="19" borderId="0" applyNumberFormat="0" applyBorder="0" applyAlignment="0" applyProtection="0">
      <alignment vertical="center"/>
    </xf>
    <xf numFmtId="0" fontId="52" fillId="17" borderId="0" applyNumberFormat="0" applyBorder="0" applyAlignment="0" applyProtection="0">
      <alignment vertical="center"/>
    </xf>
    <xf numFmtId="0" fontId="50"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19" borderId="0" applyNumberFormat="0" applyBorder="0" applyAlignment="0" applyProtection="0">
      <alignment vertical="center"/>
    </xf>
    <xf numFmtId="0" fontId="52" fillId="27" borderId="0" applyNumberFormat="0" applyBorder="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52" fillId="19"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52" fillId="12"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52" fillId="9"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52" fillId="12" borderId="0" applyNumberFormat="0" applyBorder="0" applyAlignment="0" applyProtection="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7" borderId="0" applyNumberFormat="0" applyBorder="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0" fillId="0" borderId="0">
      <alignment vertical="center"/>
    </xf>
    <xf numFmtId="0" fontId="0" fillId="0" borderId="0">
      <alignment vertical="center"/>
    </xf>
    <xf numFmtId="0" fontId="65" fillId="19" borderId="0" applyNumberFormat="0" applyBorder="0" applyAlignment="0" applyProtection="0">
      <alignment vertical="center"/>
    </xf>
    <xf numFmtId="0" fontId="53" fillId="0" borderId="0">
      <alignment vertical="center"/>
    </xf>
    <xf numFmtId="0" fontId="53"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2" fillId="9"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1" fillId="27"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41"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12"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0" borderId="62" applyNumberFormat="0" applyFill="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3" fillId="0" borderId="0">
      <alignment vertical="center"/>
    </xf>
    <xf numFmtId="0" fontId="50" fillId="0" borderId="0">
      <alignment vertical="center"/>
    </xf>
    <xf numFmtId="9" fontId="52" fillId="0" borderId="0" applyFont="0" applyFill="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52" fillId="27"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27"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65" fillId="15" borderId="0" applyNumberFormat="0" applyBorder="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52" fillId="0" borderId="0">
      <alignment vertical="center"/>
    </xf>
    <xf numFmtId="0" fontId="52" fillId="16" borderId="0" applyNumberFormat="0" applyBorder="0" applyAlignment="0" applyProtection="0">
      <alignment vertical="center"/>
    </xf>
    <xf numFmtId="0" fontId="52" fillId="27" borderId="0" applyNumberFormat="0" applyBorder="0" applyAlignment="0" applyProtection="0">
      <alignment vertical="center"/>
    </xf>
    <xf numFmtId="0" fontId="63" fillId="16"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3" fillId="0" borderId="0"/>
    <xf numFmtId="0" fontId="52" fillId="13" borderId="0" applyNumberFormat="0" applyBorder="0" applyAlignment="0" applyProtection="0">
      <alignment vertical="center"/>
    </xf>
    <xf numFmtId="0" fontId="52" fillId="16" borderId="0" applyNumberFormat="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63" fillId="16"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3" borderId="0" applyNumberFormat="0" applyBorder="0" applyAlignment="0" applyProtection="0">
      <alignment vertical="center"/>
    </xf>
    <xf numFmtId="0" fontId="63" fillId="16"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lignment vertical="center"/>
    </xf>
    <xf numFmtId="0" fontId="0" fillId="0" borderId="0">
      <alignment vertical="center"/>
    </xf>
    <xf numFmtId="0" fontId="65" fillId="16"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13" borderId="0" applyNumberFormat="0" applyBorder="0" applyAlignment="0" applyProtection="0">
      <alignment vertical="center"/>
    </xf>
    <xf numFmtId="0" fontId="54" fillId="16"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52" fillId="59" borderId="0" applyNumberFormat="0" applyBorder="0" applyAlignment="0" applyProtection="0">
      <alignment vertical="center"/>
    </xf>
    <xf numFmtId="0" fontId="0" fillId="0" borderId="0">
      <alignment vertical="center"/>
    </xf>
    <xf numFmtId="0" fontId="51" fillId="15" borderId="0" applyNumberFormat="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1"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5" fillId="13" borderId="0" applyNumberFormat="0" applyBorder="0" applyAlignment="0" applyProtection="0">
      <alignment vertical="center"/>
    </xf>
    <xf numFmtId="0" fontId="0" fillId="0" borderId="0">
      <alignment vertical="center"/>
    </xf>
    <xf numFmtId="0" fontId="0" fillId="0" borderId="0">
      <alignment vertical="center"/>
    </xf>
    <xf numFmtId="0" fontId="0" fillId="22" borderId="0" applyNumberFormat="0" applyBorder="0" applyAlignment="0" applyProtection="0">
      <alignment vertical="center"/>
    </xf>
    <xf numFmtId="0" fontId="51" fillId="0" borderId="0">
      <alignment vertical="center"/>
    </xf>
    <xf numFmtId="0" fontId="53" fillId="0" borderId="0">
      <alignment vertical="center"/>
    </xf>
    <xf numFmtId="0" fontId="51" fillId="1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13" borderId="0" applyNumberFormat="0" applyBorder="0" applyAlignment="0" applyProtection="0">
      <alignment vertical="center"/>
    </xf>
    <xf numFmtId="0" fontId="52" fillId="0" borderId="0">
      <alignment vertical="center"/>
    </xf>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0" borderId="59" applyNumberFormat="0" applyFill="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63" fillId="15" borderId="0" applyNumberFormat="0" applyBorder="0" applyAlignment="0" applyProtection="0">
      <alignment vertical="center"/>
    </xf>
    <xf numFmtId="0" fontId="52" fillId="9" borderId="0" applyNumberFormat="0" applyBorder="0" applyAlignment="0" applyProtection="0">
      <alignment vertical="center"/>
    </xf>
    <xf numFmtId="0" fontId="50" fillId="0" borderId="0">
      <alignment vertical="center"/>
    </xf>
    <xf numFmtId="0" fontId="52" fillId="0" borderId="0">
      <alignment vertical="center"/>
    </xf>
    <xf numFmtId="0" fontId="52" fillId="16" borderId="0" applyNumberFormat="0" applyBorder="0" applyAlignment="0" applyProtection="0">
      <alignment vertical="center"/>
    </xf>
    <xf numFmtId="0" fontId="52" fillId="13" borderId="0" applyNumberFormat="0" applyBorder="0" applyAlignment="0" applyProtection="0">
      <alignment vertical="center"/>
    </xf>
    <xf numFmtId="0" fontId="5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0" fillId="0" borderId="0">
      <alignment vertical="center"/>
    </xf>
    <xf numFmtId="0" fontId="52" fillId="0" borderId="0" applyNumberFormat="0" applyBorder="0" applyAlignment="0" applyProtection="0">
      <alignment vertical="center"/>
    </xf>
    <xf numFmtId="0" fontId="50" fillId="0" borderId="0">
      <alignment vertical="center"/>
    </xf>
    <xf numFmtId="0" fontId="54" fillId="16" borderId="0" applyNumberFormat="0" applyBorder="0" applyAlignment="0" applyProtection="0">
      <alignment vertical="center"/>
    </xf>
    <xf numFmtId="0" fontId="5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5" fillId="13" borderId="0" applyNumberFormat="0" applyBorder="0" applyAlignment="0" applyProtection="0">
      <alignment vertical="center"/>
    </xf>
    <xf numFmtId="0" fontId="0" fillId="0" borderId="0">
      <alignment vertical="center"/>
    </xf>
    <xf numFmtId="0" fontId="0" fillId="0" borderId="0">
      <alignment vertical="center"/>
    </xf>
    <xf numFmtId="0" fontId="52" fillId="13" borderId="0" applyNumberFormat="0" applyBorder="0" applyAlignment="0" applyProtection="0">
      <alignment vertical="center"/>
    </xf>
    <xf numFmtId="0" fontId="50" fillId="0" borderId="0">
      <alignment vertical="center"/>
    </xf>
    <xf numFmtId="0" fontId="53" fillId="0" borderId="0">
      <alignment vertical="center"/>
    </xf>
    <xf numFmtId="0" fontId="53" fillId="0" borderId="0">
      <alignment vertical="center"/>
    </xf>
    <xf numFmtId="0" fontId="55" fillId="13" borderId="0" applyNumberFormat="0" applyBorder="0" applyAlignment="0" applyProtection="0">
      <alignment vertical="center"/>
    </xf>
    <xf numFmtId="0" fontId="52" fillId="0" borderId="0">
      <alignment vertical="center"/>
    </xf>
    <xf numFmtId="0" fontId="51" fillId="13" borderId="0" applyNumberFormat="0" applyBorder="0" applyAlignment="0" applyProtection="0">
      <alignment vertical="center"/>
    </xf>
    <xf numFmtId="0" fontId="50" fillId="0" borderId="0">
      <alignment vertical="center"/>
    </xf>
    <xf numFmtId="0" fontId="50" fillId="0" borderId="0">
      <alignment vertical="center"/>
    </xf>
    <xf numFmtId="0" fontId="51" fillId="0" borderId="0">
      <alignment vertical="center"/>
    </xf>
    <xf numFmtId="0" fontId="52" fillId="23" borderId="0" applyNumberFormat="0" applyBorder="0" applyAlignment="0" applyProtection="0">
      <alignment vertical="center"/>
    </xf>
    <xf numFmtId="0" fontId="0" fillId="0" borderId="0">
      <alignment vertical="center"/>
    </xf>
    <xf numFmtId="0" fontId="50" fillId="0" borderId="0">
      <alignment vertical="center"/>
    </xf>
    <xf numFmtId="0" fontId="52" fillId="19" borderId="0" applyNumberFormat="0" applyBorder="0" applyAlignment="0" applyProtection="0">
      <alignment vertical="center"/>
    </xf>
    <xf numFmtId="0" fontId="51"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0" fillId="0" borderId="0">
      <alignment vertical="center"/>
    </xf>
    <xf numFmtId="0" fontId="51" fillId="0" borderId="0">
      <alignment vertical="center"/>
    </xf>
    <xf numFmtId="0" fontId="51" fillId="0" borderId="0">
      <alignment vertical="center"/>
    </xf>
    <xf numFmtId="0" fontId="50" fillId="0" borderId="0">
      <alignment vertical="center"/>
    </xf>
    <xf numFmtId="0" fontId="52" fillId="17" borderId="0" applyNumberFormat="0" applyBorder="0" applyAlignment="0" applyProtection="0">
      <alignment vertical="center"/>
    </xf>
    <xf numFmtId="0" fontId="54" fillId="19"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2" fillId="56" borderId="0" applyNumberFormat="0" applyBorder="0" applyAlignment="0" applyProtection="0">
      <alignment vertical="center"/>
    </xf>
    <xf numFmtId="0" fontId="51" fillId="12"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0" fillId="46" borderId="0" applyNumberFormat="0" applyBorder="0" applyAlignment="0" applyProtection="0">
      <alignment vertical="center"/>
    </xf>
    <xf numFmtId="0" fontId="50" fillId="0" borderId="0">
      <alignment vertical="center"/>
    </xf>
    <xf numFmtId="0" fontId="0" fillId="51"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1" fillId="9" borderId="0" applyNumberFormat="0" applyBorder="0" applyAlignment="0" applyProtection="0">
      <alignment vertical="center"/>
    </xf>
    <xf numFmtId="0" fontId="52" fillId="9"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0" fillId="54" borderId="0" applyNumberFormat="0" applyBorder="0" applyAlignment="0" applyProtection="0">
      <alignment vertical="center"/>
    </xf>
    <xf numFmtId="0" fontId="0" fillId="0" borderId="0">
      <alignment vertical="center"/>
    </xf>
    <xf numFmtId="0" fontId="52" fillId="0" borderId="63" applyNumberFormat="0" applyFill="0" applyAlignment="0" applyProtection="0">
      <alignment vertical="center"/>
    </xf>
    <xf numFmtId="0" fontId="51" fillId="9" borderId="0" applyNumberFormat="0" applyBorder="0" applyAlignment="0" applyProtection="0">
      <alignment vertical="center"/>
    </xf>
    <xf numFmtId="0" fontId="52" fillId="0" borderId="0">
      <alignment vertical="center"/>
    </xf>
    <xf numFmtId="0" fontId="51" fillId="0" borderId="0">
      <alignment vertical="center"/>
    </xf>
    <xf numFmtId="0" fontId="0" fillId="0" borderId="0">
      <alignment vertical="center"/>
    </xf>
    <xf numFmtId="0" fontId="51" fillId="0" borderId="0">
      <alignment vertical="center"/>
    </xf>
    <xf numFmtId="0" fontId="52" fillId="0" borderId="62" applyNumberFormat="0" applyFill="0" applyAlignment="0" applyProtection="0">
      <alignment vertical="center"/>
    </xf>
    <xf numFmtId="0" fontId="51" fillId="0" borderId="0">
      <alignment vertical="center"/>
    </xf>
    <xf numFmtId="0" fontId="52" fillId="9" borderId="0" applyNumberFormat="0" applyBorder="0" applyAlignment="0" applyProtection="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2" fillId="9" borderId="0" applyNumberFormat="0" applyBorder="0" applyAlignment="0" applyProtection="0">
      <alignment vertical="center"/>
    </xf>
    <xf numFmtId="0" fontId="50" fillId="0" borderId="0" applyNumberFormat="0" applyFill="0" applyBorder="0" applyAlignment="0" applyProtection="0">
      <alignment vertical="center"/>
    </xf>
    <xf numFmtId="0" fontId="52"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applyNumberFormat="0" applyFill="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51" fillId="0" borderId="0">
      <alignment vertical="center"/>
    </xf>
    <xf numFmtId="0" fontId="0" fillId="0" borderId="0">
      <alignment vertical="center"/>
    </xf>
    <xf numFmtId="0" fontId="50" fillId="0" borderId="0">
      <alignment vertical="center"/>
    </xf>
    <xf numFmtId="0" fontId="50" fillId="0" borderId="0">
      <alignment vertical="center"/>
    </xf>
    <xf numFmtId="0" fontId="52" fillId="9" borderId="0" applyNumberFormat="0" applyBorder="0" applyAlignment="0" applyProtection="0">
      <alignment vertical="center"/>
    </xf>
    <xf numFmtId="0" fontId="52" fillId="9" borderId="0" applyNumberFormat="0" applyBorder="0" applyAlignment="0" applyProtection="0">
      <alignment vertical="center"/>
    </xf>
    <xf numFmtId="0" fontId="50" fillId="0" borderId="0">
      <alignment vertical="center"/>
    </xf>
    <xf numFmtId="0" fontId="52" fillId="0" borderId="0">
      <alignment vertical="center"/>
    </xf>
    <xf numFmtId="0" fontId="52" fillId="9" borderId="0" applyNumberFormat="0" applyBorder="0" applyAlignment="0" applyProtection="0">
      <alignment vertical="center"/>
    </xf>
    <xf numFmtId="0" fontId="50" fillId="0" borderId="0">
      <alignment vertical="center"/>
    </xf>
    <xf numFmtId="0" fontId="54" fillId="19"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9" borderId="0" applyNumberFormat="0" applyBorder="0" applyAlignment="0" applyProtection="0">
      <alignment vertical="center"/>
    </xf>
    <xf numFmtId="0" fontId="51" fillId="0" borderId="0">
      <alignment vertical="center"/>
    </xf>
    <xf numFmtId="0" fontId="50" fillId="0" borderId="0">
      <alignment vertical="center"/>
    </xf>
    <xf numFmtId="0" fontId="51" fillId="9"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50" fillId="0" borderId="0">
      <alignment vertical="center"/>
    </xf>
    <xf numFmtId="0" fontId="51" fillId="0" borderId="0">
      <alignment vertical="center"/>
    </xf>
    <xf numFmtId="0" fontId="52" fillId="0" borderId="0">
      <alignment vertical="center"/>
    </xf>
    <xf numFmtId="0" fontId="51" fillId="0" borderId="0">
      <alignment vertical="center"/>
    </xf>
    <xf numFmtId="0" fontId="51" fillId="0" borderId="0">
      <alignment vertical="center"/>
    </xf>
    <xf numFmtId="0" fontId="50" fillId="0" borderId="0">
      <alignment vertical="center"/>
    </xf>
    <xf numFmtId="0" fontId="53" fillId="0" borderId="0">
      <alignment vertical="center"/>
    </xf>
    <xf numFmtId="0" fontId="52" fillId="9"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0">
      <alignment vertical="center"/>
    </xf>
    <xf numFmtId="0" fontId="53" fillId="0" borderId="0">
      <alignment vertical="center"/>
    </xf>
    <xf numFmtId="0" fontId="50" fillId="0" borderId="0" applyNumberFormat="0" applyBorder="0" applyAlignment="0" applyProtection="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0"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9" fontId="52" fillId="0" borderId="0" applyFont="0" applyFill="0" applyBorder="0" applyAlignment="0" applyProtection="0">
      <alignment vertical="center"/>
    </xf>
    <xf numFmtId="0" fontId="52" fillId="9" borderId="0" applyNumberFormat="0" applyBorder="0" applyAlignment="0" applyProtection="0">
      <alignment vertical="center"/>
    </xf>
    <xf numFmtId="0" fontId="51" fillId="0" borderId="0">
      <alignment vertical="center"/>
    </xf>
    <xf numFmtId="9" fontId="50" fillId="0" borderId="0" applyFont="0" applyFill="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2" fillId="0" borderId="0">
      <alignment vertical="center"/>
    </xf>
    <xf numFmtId="9" fontId="50" fillId="0" borderId="0" applyFont="0" applyFill="0" applyBorder="0" applyAlignment="0" applyProtection="0">
      <alignment vertical="center"/>
    </xf>
    <xf numFmtId="0" fontId="52" fillId="9" borderId="0" applyNumberFormat="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2" fillId="0" borderId="0">
      <alignment vertical="center"/>
    </xf>
    <xf numFmtId="9" fontId="50" fillId="0" borderId="0" applyFont="0" applyFill="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9"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0" fillId="0" borderId="0">
      <alignment vertical="center"/>
    </xf>
    <xf numFmtId="9" fontId="50" fillId="0" borderId="0" applyFont="0" applyFill="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9" fontId="50" fillId="0" borderId="0" applyFont="0" applyFill="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1" fillId="0" borderId="0">
      <alignment vertical="center"/>
    </xf>
    <xf numFmtId="0" fontId="52" fillId="9" borderId="0" applyNumberFormat="0" applyBorder="0" applyAlignment="0" applyProtection="0">
      <alignment vertical="center"/>
    </xf>
    <xf numFmtId="0" fontId="0" fillId="0" borderId="0">
      <alignment vertical="center"/>
    </xf>
    <xf numFmtId="0" fontId="0" fillId="0" borderId="0">
      <alignment vertical="center"/>
    </xf>
    <xf numFmtId="9" fontId="52" fillId="0" borderId="0" applyFont="0" applyFill="0" applyBorder="0" applyAlignment="0" applyProtection="0">
      <alignment vertical="center"/>
    </xf>
    <xf numFmtId="0" fontId="52" fillId="9" borderId="0" applyNumberFormat="0" applyBorder="0" applyAlignment="0" applyProtection="0">
      <alignment vertical="center"/>
    </xf>
    <xf numFmtId="9" fontId="50" fillId="0" borderId="0" applyFont="0" applyFill="0" applyBorder="0" applyAlignment="0" applyProtection="0">
      <alignment vertical="center"/>
    </xf>
    <xf numFmtId="0" fontId="51" fillId="0" borderId="0">
      <alignment vertical="center"/>
    </xf>
    <xf numFmtId="0" fontId="51" fillId="0" borderId="0">
      <alignment vertical="center"/>
    </xf>
    <xf numFmtId="0" fontId="50" fillId="0" borderId="0" applyNumberFormat="0" applyFill="0" applyAlignment="0" applyProtection="0">
      <alignment vertical="center"/>
    </xf>
    <xf numFmtId="9" fontId="50" fillId="0" borderId="0" applyFont="0" applyFill="0" applyBorder="0" applyAlignment="0" applyProtection="0">
      <alignment vertical="center"/>
    </xf>
    <xf numFmtId="0" fontId="50" fillId="0" borderId="0">
      <alignment vertical="center"/>
    </xf>
    <xf numFmtId="0" fontId="52" fillId="9" borderId="0" applyNumberFormat="0" applyBorder="0" applyAlignment="0" applyProtection="0">
      <alignment vertical="center"/>
    </xf>
    <xf numFmtId="0" fontId="52" fillId="9" borderId="0" applyNumberFormat="0" applyBorder="0" applyAlignment="0" applyProtection="0">
      <alignment vertical="center"/>
    </xf>
    <xf numFmtId="0" fontId="52" fillId="0" borderId="63" applyNumberFormat="0" applyFill="0" applyAlignment="0" applyProtection="0">
      <alignment vertical="center"/>
    </xf>
    <xf numFmtId="0" fontId="51" fillId="0" borderId="0">
      <alignment vertical="center"/>
    </xf>
    <xf numFmtId="0" fontId="50" fillId="0" borderId="0">
      <alignment vertical="center"/>
    </xf>
    <xf numFmtId="0" fontId="52" fillId="0" borderId="0">
      <alignment vertical="center"/>
    </xf>
    <xf numFmtId="0" fontId="52" fillId="17" borderId="0" applyNumberFormat="0" applyBorder="0" applyAlignment="0" applyProtection="0">
      <alignment vertical="center"/>
    </xf>
    <xf numFmtId="0" fontId="50" fillId="0" borderId="0">
      <alignment vertical="center"/>
    </xf>
    <xf numFmtId="0" fontId="0" fillId="0" borderId="0">
      <alignment vertical="center"/>
    </xf>
    <xf numFmtId="0" fontId="52" fillId="9" borderId="0" applyNumberFormat="0" applyBorder="0" applyAlignment="0" applyProtection="0">
      <alignment vertical="center"/>
    </xf>
    <xf numFmtId="0" fontId="52" fillId="9" borderId="0" applyNumberFormat="0" applyBorder="0" applyAlignment="0" applyProtection="0">
      <alignment vertical="center"/>
    </xf>
    <xf numFmtId="0" fontId="52" fillId="0" borderId="0">
      <alignment vertical="center"/>
    </xf>
    <xf numFmtId="0" fontId="50" fillId="0" borderId="0">
      <alignment vertical="center"/>
    </xf>
    <xf numFmtId="0" fontId="52" fillId="17" borderId="0" applyNumberFormat="0" applyBorder="0" applyAlignment="0" applyProtection="0">
      <alignment vertical="center"/>
    </xf>
    <xf numFmtId="0" fontId="52" fillId="9" borderId="0" applyNumberFormat="0" applyBorder="0" applyAlignment="0" applyProtection="0">
      <alignment vertical="center"/>
    </xf>
    <xf numFmtId="0" fontId="52" fillId="9" borderId="0" applyNumberFormat="0" applyBorder="0" applyAlignment="0" applyProtection="0">
      <alignment vertical="center"/>
    </xf>
    <xf numFmtId="0" fontId="50" fillId="0" borderId="0">
      <alignment vertical="center"/>
    </xf>
    <xf numFmtId="0" fontId="52" fillId="0" borderId="0">
      <alignment vertical="center"/>
    </xf>
    <xf numFmtId="0" fontId="50" fillId="0" borderId="0">
      <alignment vertical="center"/>
    </xf>
    <xf numFmtId="0" fontId="52" fillId="9" borderId="0" applyNumberFormat="0" applyBorder="0" applyAlignment="0" applyProtection="0">
      <alignment vertical="center"/>
    </xf>
    <xf numFmtId="0" fontId="52" fillId="0" borderId="0">
      <alignment vertical="center"/>
    </xf>
    <xf numFmtId="0" fontId="52" fillId="15" borderId="0" applyNumberFormat="0" applyBorder="0" applyAlignment="0" applyProtection="0">
      <alignment vertical="center"/>
    </xf>
    <xf numFmtId="0" fontId="52" fillId="0" borderId="0">
      <alignment vertical="center"/>
    </xf>
    <xf numFmtId="0" fontId="50" fillId="0" borderId="0">
      <alignment vertical="center"/>
    </xf>
    <xf numFmtId="0" fontId="51" fillId="0" borderId="0">
      <alignment vertical="center"/>
    </xf>
    <xf numFmtId="0" fontId="51" fillId="0" borderId="0">
      <alignment vertical="center"/>
    </xf>
    <xf numFmtId="0" fontId="54" fillId="15" borderId="0" applyNumberFormat="0" applyBorder="0" applyAlignment="0" applyProtection="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51" fillId="0" borderId="0">
      <alignment vertical="center"/>
    </xf>
    <xf numFmtId="0" fontId="63" fillId="11"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12" borderId="0" applyNumberFormat="0" applyBorder="0" applyAlignment="0" applyProtection="0">
      <alignment vertical="center"/>
    </xf>
    <xf numFmtId="0" fontId="52"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63" fillId="11"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1" fillId="0" borderId="0">
      <alignment vertical="center"/>
    </xf>
    <xf numFmtId="0" fontId="51" fillId="0" borderId="0">
      <alignment vertical="center"/>
    </xf>
    <xf numFmtId="0" fontId="63" fillId="11"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12" borderId="0" applyNumberFormat="0" applyBorder="0" applyAlignment="0" applyProtection="0">
      <alignment vertical="center"/>
    </xf>
    <xf numFmtId="0" fontId="53" fillId="0" borderId="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65" fillId="11"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2" fillId="60" borderId="0" applyNumberFormat="0" applyBorder="0" applyAlignment="0" applyProtection="0">
      <alignment vertical="center"/>
    </xf>
    <xf numFmtId="0" fontId="51" fillId="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2" fillId="8"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5" fillId="13" borderId="0" applyNumberFormat="0" applyBorder="0" applyAlignment="0" applyProtection="0">
      <alignment vertical="center"/>
    </xf>
    <xf numFmtId="0" fontId="52" fillId="13" borderId="0" applyNumberFormat="0" applyBorder="0" applyAlignment="0" applyProtection="0">
      <alignment vertical="center"/>
    </xf>
    <xf numFmtId="0" fontId="52" fillId="12" borderId="0" applyNumberFormat="0" applyBorder="0" applyAlignment="0" applyProtection="0">
      <alignment vertical="center"/>
    </xf>
    <xf numFmtId="0" fontId="51" fillId="0" borderId="0">
      <alignment vertical="center"/>
    </xf>
    <xf numFmtId="0" fontId="0" fillId="61" borderId="0" applyNumberFormat="0" applyBorder="0" applyAlignment="0" applyProtection="0">
      <alignment vertical="center"/>
    </xf>
    <xf numFmtId="0" fontId="52" fillId="0" borderId="0" applyNumberFormat="0" applyBorder="0" applyAlignment="0" applyProtection="0">
      <alignment vertical="center"/>
    </xf>
    <xf numFmtId="0" fontId="51" fillId="12" borderId="0" applyNumberFormat="0" applyBorder="0" applyAlignment="0" applyProtection="0">
      <alignment vertical="center"/>
    </xf>
    <xf numFmtId="0" fontId="55" fillId="13"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50" fillId="0" borderId="0">
      <alignment vertical="center"/>
    </xf>
    <xf numFmtId="0" fontId="0" fillId="0" borderId="0">
      <alignment vertical="center"/>
    </xf>
    <xf numFmtId="9" fontId="50" fillId="0" borderId="0" applyFont="0" applyFill="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50" fillId="0" borderId="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2" fillId="0" borderId="0">
      <alignment vertical="center"/>
    </xf>
    <xf numFmtId="0" fontId="0" fillId="0" borderId="0">
      <alignment vertical="center"/>
    </xf>
    <xf numFmtId="0" fontId="50" fillId="0" borderId="0">
      <alignment vertical="center"/>
    </xf>
    <xf numFmtId="0" fontId="0" fillId="0" borderId="0">
      <alignment vertical="center"/>
    </xf>
    <xf numFmtId="0" fontId="52" fillId="12" borderId="0" applyNumberFormat="0" applyBorder="0" applyAlignment="0" applyProtection="0">
      <alignment vertical="center"/>
    </xf>
    <xf numFmtId="9" fontId="50" fillId="0" borderId="0" applyFont="0" applyFill="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2" fillId="0" borderId="0"/>
    <xf numFmtId="0" fontId="50" fillId="0" borderId="0">
      <alignment vertical="center"/>
    </xf>
    <xf numFmtId="0" fontId="51" fillId="12" borderId="0" applyNumberFormat="0" applyBorder="0" applyAlignment="0" applyProtection="0">
      <alignment vertical="center"/>
    </xf>
    <xf numFmtId="0" fontId="51" fillId="0" borderId="0">
      <alignment vertical="center"/>
    </xf>
    <xf numFmtId="0" fontId="52" fillId="0" borderId="0">
      <alignment vertical="center"/>
    </xf>
    <xf numFmtId="0" fontId="52" fillId="12" borderId="0" applyNumberFormat="0" applyBorder="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2" fillId="12" borderId="0" applyNumberFormat="0" applyBorder="0" applyAlignment="0" applyProtection="0">
      <alignment vertical="center"/>
    </xf>
    <xf numFmtId="0" fontId="5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2" fillId="12" borderId="0" applyNumberFormat="0" applyBorder="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50" fillId="0" borderId="0">
      <alignment vertical="center"/>
    </xf>
    <xf numFmtId="0" fontId="0"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2"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0"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0"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50" fillId="0" borderId="0">
      <alignment vertical="center"/>
    </xf>
    <xf numFmtId="0" fontId="51" fillId="0" borderId="0">
      <alignment vertical="center"/>
    </xf>
    <xf numFmtId="0" fontId="50" fillId="0" borderId="0">
      <alignment vertical="center"/>
    </xf>
    <xf numFmtId="0" fontId="52" fillId="0" borderId="0">
      <alignment vertical="center"/>
    </xf>
    <xf numFmtId="0" fontId="52" fillId="0" borderId="0">
      <alignment vertical="center"/>
    </xf>
    <xf numFmtId="0" fontId="50" fillId="0" borderId="72" applyNumberFormat="0" applyFont="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52" fillId="0" borderId="0">
      <alignment vertical="center"/>
    </xf>
    <xf numFmtId="0" fontId="52" fillId="0" borderId="0">
      <alignment vertical="center"/>
    </xf>
    <xf numFmtId="0" fontId="52" fillId="0" borderId="0">
      <alignment vertical="center"/>
    </xf>
    <xf numFmtId="0" fontId="52" fillId="12" borderId="0" applyNumberFormat="0" applyBorder="0" applyAlignment="0" applyProtection="0">
      <alignment vertical="center"/>
    </xf>
    <xf numFmtId="0" fontId="52" fillId="12" borderId="0" applyNumberFormat="0" applyBorder="0" applyAlignment="0" applyProtection="0">
      <alignment vertical="center"/>
    </xf>
    <xf numFmtId="0" fontId="50" fillId="0" borderId="0">
      <alignment vertical="center"/>
    </xf>
    <xf numFmtId="0" fontId="50" fillId="0" borderId="0">
      <alignment vertical="center"/>
    </xf>
    <xf numFmtId="0" fontId="52" fillId="0" borderId="0">
      <alignment vertical="center"/>
    </xf>
    <xf numFmtId="0" fontId="52" fillId="12" borderId="0" applyNumberFormat="0" applyBorder="0" applyAlignment="0" applyProtection="0">
      <alignment vertical="center"/>
    </xf>
    <xf numFmtId="0" fontId="50" fillId="0" borderId="0">
      <alignment vertical="center"/>
    </xf>
    <xf numFmtId="0" fontId="52" fillId="0" borderId="0">
      <alignment vertical="center"/>
    </xf>
    <xf numFmtId="0" fontId="52" fillId="0" borderId="0">
      <alignment vertical="center"/>
    </xf>
    <xf numFmtId="0" fontId="0" fillId="0" borderId="0">
      <alignment vertical="center"/>
    </xf>
    <xf numFmtId="0" fontId="53" fillId="0" borderId="0">
      <alignment vertical="center"/>
    </xf>
    <xf numFmtId="0" fontId="53" fillId="0" borderId="0">
      <alignment vertical="center"/>
    </xf>
    <xf numFmtId="0" fontId="52" fillId="18"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8" borderId="0" applyNumberFormat="0" applyBorder="0" applyAlignment="0" applyProtection="0">
      <alignment vertical="center"/>
    </xf>
    <xf numFmtId="0" fontId="5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0" fontId="50" fillId="0" borderId="0">
      <alignment vertical="center"/>
    </xf>
    <xf numFmtId="0" fontId="5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8"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lignment vertical="center"/>
    </xf>
    <xf numFmtId="0" fontId="53" fillId="0" borderId="0">
      <alignment vertical="center"/>
    </xf>
    <xf numFmtId="0" fontId="53" fillId="0" borderId="0">
      <alignment vertical="center"/>
    </xf>
    <xf numFmtId="0" fontId="52" fillId="18"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1" fillId="0" borderId="0">
      <alignment vertical="center"/>
    </xf>
    <xf numFmtId="0" fontId="52" fillId="19" borderId="0" applyNumberFormat="0" applyBorder="0" applyAlignment="0" applyProtection="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0" fillId="14"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10" borderId="0" applyNumberFormat="0" applyBorder="0" applyAlignment="0" applyProtection="0">
      <alignment vertical="center"/>
    </xf>
    <xf numFmtId="0" fontId="0" fillId="0" borderId="0">
      <alignment vertical="center"/>
    </xf>
    <xf numFmtId="0" fontId="0" fillId="0" borderId="0">
      <alignment vertical="center"/>
    </xf>
    <xf numFmtId="0" fontId="55" fillId="13" borderId="0" applyNumberFormat="0" applyBorder="0" applyAlignment="0" applyProtection="0">
      <alignment vertical="center"/>
    </xf>
    <xf numFmtId="0" fontId="52" fillId="19" borderId="0" applyNumberFormat="0" applyBorder="0" applyAlignment="0" applyProtection="0">
      <alignment vertical="center"/>
    </xf>
    <xf numFmtId="0" fontId="53" fillId="0" borderId="0">
      <alignment vertical="center"/>
    </xf>
    <xf numFmtId="0" fontId="53" fillId="0" borderId="0">
      <alignment vertical="center"/>
    </xf>
    <xf numFmtId="0" fontId="52" fillId="10" borderId="0" applyNumberFormat="0" applyBorder="0" applyAlignment="0" applyProtection="0">
      <alignment vertical="center"/>
    </xf>
    <xf numFmtId="0" fontId="52"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13" borderId="0" applyNumberFormat="0" applyBorder="0" applyAlignment="0" applyProtection="0">
      <alignment vertical="center"/>
    </xf>
    <xf numFmtId="0" fontId="51" fillId="0" borderId="0">
      <alignment vertical="center"/>
    </xf>
    <xf numFmtId="0" fontId="51" fillId="0" borderId="0">
      <alignment vertical="center"/>
    </xf>
    <xf numFmtId="0" fontId="53" fillId="13"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0" fillId="0" borderId="0">
      <alignment vertical="center"/>
    </xf>
    <xf numFmtId="0" fontId="0" fillId="62" borderId="0" applyNumberFormat="0" applyBorder="0" applyAlignment="0" applyProtection="0">
      <alignment vertical="center"/>
    </xf>
    <xf numFmtId="0" fontId="51" fillId="10"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53" fillId="0" borderId="0">
      <alignment vertical="center"/>
    </xf>
    <xf numFmtId="0" fontId="51" fillId="0" borderId="0">
      <alignment vertical="center"/>
    </xf>
    <xf numFmtId="0" fontId="52" fillId="10" borderId="0" applyNumberFormat="0" applyBorder="0" applyAlignment="0" applyProtection="0">
      <alignment vertical="center"/>
    </xf>
    <xf numFmtId="0" fontId="53"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50" fillId="0" borderId="0">
      <alignment vertical="center"/>
    </xf>
    <xf numFmtId="0" fontId="52" fillId="23"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52" fillId="0" borderId="0">
      <alignment vertical="center"/>
    </xf>
    <xf numFmtId="0" fontId="86" fillId="0" borderId="63" applyNumberFormat="0" applyFill="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10" borderId="0" applyNumberFormat="0" applyBorder="0" applyAlignment="0" applyProtection="0">
      <alignment vertical="center"/>
    </xf>
    <xf numFmtId="0" fontId="0" fillId="0" borderId="0">
      <alignment vertical="center"/>
    </xf>
    <xf numFmtId="0" fontId="50" fillId="0" borderId="0">
      <alignment vertical="center"/>
    </xf>
    <xf numFmtId="0" fontId="87" fillId="0" borderId="59" applyNumberFormat="0" applyFill="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51" fillId="0" borderId="0">
      <alignment vertical="center"/>
    </xf>
    <xf numFmtId="0" fontId="52" fillId="10" borderId="0" applyNumberFormat="0" applyBorder="0" applyAlignment="0" applyProtection="0">
      <alignment vertical="center"/>
    </xf>
    <xf numFmtId="0" fontId="0" fillId="0" borderId="0">
      <alignment vertical="center"/>
    </xf>
    <xf numFmtId="0" fontId="52" fillId="0" borderId="0">
      <alignment vertical="center"/>
    </xf>
    <xf numFmtId="0" fontId="82" fillId="0" borderId="62" applyNumberFormat="0" applyFill="0" applyAlignment="0" applyProtection="0">
      <alignment vertical="center"/>
    </xf>
    <xf numFmtId="0" fontId="54" fillId="19" borderId="0" applyNumberFormat="0" applyBorder="0" applyAlignment="0" applyProtection="0">
      <alignment vertical="center"/>
    </xf>
    <xf numFmtId="0" fontId="51" fillId="0" borderId="0">
      <alignment vertical="center"/>
    </xf>
    <xf numFmtId="0" fontId="50" fillId="0" borderId="0">
      <alignment vertical="center"/>
    </xf>
    <xf numFmtId="0" fontId="52" fillId="15" borderId="0" applyNumberFormat="0" applyBorder="0" applyAlignment="0" applyProtection="0">
      <alignment vertical="center"/>
    </xf>
    <xf numFmtId="0" fontId="51" fillId="0" borderId="0">
      <alignment vertical="center"/>
    </xf>
    <xf numFmtId="0" fontId="53" fillId="0" borderId="0">
      <alignment vertical="center"/>
    </xf>
    <xf numFmtId="0" fontId="52" fillId="10"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2" fillId="15" borderId="0" applyNumberFormat="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15" borderId="0" applyNumberFormat="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3" fillId="0" borderId="0">
      <alignment vertical="center"/>
    </xf>
    <xf numFmtId="0" fontId="52" fillId="10" borderId="0" applyNumberFormat="0" applyBorder="0" applyAlignment="0" applyProtection="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2" borderId="0" applyNumberFormat="0" applyBorder="0" applyAlignment="0" applyProtection="0">
      <alignment vertical="center"/>
    </xf>
    <xf numFmtId="0" fontId="50" fillId="0" borderId="0">
      <alignment vertical="center"/>
    </xf>
    <xf numFmtId="0" fontId="0" fillId="0" borderId="0">
      <alignment vertical="center"/>
    </xf>
    <xf numFmtId="0" fontId="52" fillId="0" borderId="62" applyNumberFormat="0" applyFill="0" applyAlignment="0" applyProtection="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3" fillId="0" borderId="0">
      <alignment vertical="center"/>
    </xf>
    <xf numFmtId="0" fontId="52"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53"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6" borderId="0" applyNumberFormat="0" applyBorder="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51" fillId="10" borderId="0" applyNumberFormat="0" applyBorder="0" applyAlignment="0" applyProtection="0">
      <alignment vertical="center"/>
    </xf>
    <xf numFmtId="0" fontId="50" fillId="0" borderId="0">
      <alignment vertical="center"/>
    </xf>
    <xf numFmtId="0" fontId="52" fillId="10" borderId="0" applyNumberFormat="0" applyBorder="0" applyAlignment="0" applyProtection="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1"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0" fillId="0" borderId="0">
      <alignment vertical="center"/>
    </xf>
    <xf numFmtId="0" fontId="50"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0" borderId="0">
      <alignment vertical="center"/>
    </xf>
    <xf numFmtId="0" fontId="52" fillId="0" borderId="62" applyNumberFormat="0" applyFill="0" applyAlignment="0" applyProtection="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Alignment="0" applyProtection="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2" fillId="0" borderId="63" applyNumberFormat="0" applyFill="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10" borderId="0" applyNumberFormat="0" applyBorder="0" applyAlignment="0" applyProtection="0">
      <alignment vertical="center"/>
    </xf>
    <xf numFmtId="0" fontId="52"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10"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2" fillId="0" borderId="63" applyNumberFormat="0" applyFill="0" applyAlignment="0" applyProtection="0">
      <alignment vertical="center"/>
    </xf>
    <xf numFmtId="0" fontId="52" fillId="10" borderId="0" applyNumberFormat="0" applyBorder="0" applyAlignment="0" applyProtection="0">
      <alignment vertical="center"/>
    </xf>
    <xf numFmtId="0" fontId="50" fillId="0" borderId="0">
      <alignment vertical="center"/>
    </xf>
    <xf numFmtId="0" fontId="52" fillId="10"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4" fillId="24"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0"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43" fontId="52" fillId="0" borderId="0" applyFon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3" fillId="0" borderId="0"/>
    <xf numFmtId="0" fontId="52" fillId="10"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2" fillId="0" borderId="0">
      <alignment vertical="center"/>
    </xf>
    <xf numFmtId="0" fontId="52" fillId="17"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81" fillId="0" borderId="59"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17"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0" borderId="59" applyNumberFormat="0" applyFill="0" applyAlignment="0" applyProtection="0">
      <alignment vertical="center"/>
    </xf>
    <xf numFmtId="9" fontId="50" fillId="0" borderId="0" applyFont="0" applyFill="0" applyBorder="0" applyAlignment="0" applyProtection="0">
      <alignment vertical="center"/>
    </xf>
    <xf numFmtId="9" fontId="50" fillId="0" borderId="0" applyFont="0" applyFill="0" applyBorder="0" applyAlignment="0" applyProtection="0"/>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9" fontId="50" fillId="0" borderId="0" applyFont="0" applyFill="0" applyBorder="0" applyAlignment="0" applyProtection="0"/>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3" fillId="0" borderId="0">
      <alignment vertical="center"/>
    </xf>
    <xf numFmtId="0" fontId="0" fillId="0" borderId="0">
      <alignment vertical="center"/>
    </xf>
    <xf numFmtId="0" fontId="50" fillId="8"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9" fontId="52" fillId="0" borderId="0" applyFont="0" applyFill="0" applyBorder="0" applyAlignment="0" applyProtection="0">
      <alignment vertical="center"/>
    </xf>
    <xf numFmtId="0" fontId="0" fillId="0" borderId="0">
      <alignment vertical="center"/>
    </xf>
    <xf numFmtId="0" fontId="53"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4" fillId="17" borderId="0" applyNumberFormat="0" applyBorder="0" applyAlignment="0" applyProtection="0">
      <alignment vertical="center"/>
    </xf>
    <xf numFmtId="0" fontId="52" fillId="24"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0" fillId="0" borderId="0">
      <alignment vertical="center"/>
    </xf>
    <xf numFmtId="0" fontId="5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4" fillId="17" borderId="0" applyNumberFormat="0" applyBorder="0" applyAlignment="0" applyProtection="0">
      <alignment vertical="center"/>
    </xf>
    <xf numFmtId="9" fontId="50" fillId="0" borderId="0" applyFont="0" applyFill="0" applyBorder="0" applyAlignment="0" applyProtection="0"/>
    <xf numFmtId="0" fontId="0" fillId="0" borderId="0">
      <alignment vertical="center"/>
    </xf>
    <xf numFmtId="0" fontId="50" fillId="0"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63" applyNumberFormat="0" applyFill="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9" fontId="53" fillId="0" borderId="0" applyFont="0" applyFill="0" applyBorder="0" applyAlignment="0" applyProtection="0">
      <alignment vertical="center"/>
    </xf>
    <xf numFmtId="0" fontId="52" fillId="19" borderId="0" applyNumberFormat="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1" fillId="24"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lignment vertical="center"/>
    </xf>
    <xf numFmtId="0" fontId="51" fillId="0" borderId="0">
      <alignment vertical="center"/>
    </xf>
    <xf numFmtId="9" fontId="53" fillId="0" borderId="0" applyFont="0" applyFill="0" applyBorder="0" applyAlignment="0" applyProtection="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3" fillId="0" borderId="0">
      <alignment vertical="center"/>
    </xf>
    <xf numFmtId="0" fontId="0" fillId="64" borderId="0" applyNumberFormat="0" applyBorder="0" applyAlignment="0" applyProtection="0">
      <alignment vertical="center"/>
    </xf>
    <xf numFmtId="0" fontId="51" fillId="24" borderId="0" applyNumberFormat="0" applyBorder="0" applyAlignment="0" applyProtection="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0" fillId="0" borderId="0">
      <alignment vertical="center"/>
    </xf>
    <xf numFmtId="0" fontId="54" fillId="17" borderId="0" applyNumberFormat="0" applyBorder="0" applyAlignment="0" applyProtection="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54" fillId="17" borderId="0" applyNumberFormat="0" applyBorder="0" applyAlignment="0" applyProtection="0">
      <alignment vertical="center"/>
    </xf>
    <xf numFmtId="0" fontId="52" fillId="24" borderId="0" applyNumberFormat="0" applyBorder="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52" fillId="24" borderId="0" applyNumberFormat="0" applyBorder="0" applyAlignment="0" applyProtection="0">
      <alignment vertical="center"/>
    </xf>
    <xf numFmtId="0" fontId="52" fillId="0" borderId="0">
      <alignment vertical="center"/>
    </xf>
    <xf numFmtId="0" fontId="50" fillId="0" borderId="0">
      <alignment vertical="center"/>
    </xf>
    <xf numFmtId="0" fontId="52"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0" fillId="0" borderId="0" applyNumberFormat="0" applyBorder="0" applyAlignment="0" applyProtection="0">
      <alignment vertical="center"/>
    </xf>
    <xf numFmtId="0" fontId="51"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0" fillId="0" borderId="0" applyNumberFormat="0" applyBorder="0" applyAlignment="0" applyProtection="0">
      <alignment vertical="center"/>
    </xf>
    <xf numFmtId="0" fontId="51" fillId="0" borderId="0">
      <alignment vertical="center"/>
    </xf>
    <xf numFmtId="0" fontId="52" fillId="24" borderId="0" applyNumberFormat="0" applyBorder="0" applyAlignment="0" applyProtection="0">
      <alignment vertical="center"/>
    </xf>
    <xf numFmtId="0" fontId="0" fillId="0" borderId="0">
      <alignment vertical="center"/>
    </xf>
    <xf numFmtId="0" fontId="53" fillId="0" borderId="0">
      <alignment vertical="center"/>
    </xf>
    <xf numFmtId="0" fontId="50" fillId="0" borderId="0">
      <alignment vertical="center"/>
    </xf>
    <xf numFmtId="0" fontId="51" fillId="0" borderId="0">
      <alignment vertical="center"/>
    </xf>
    <xf numFmtId="0" fontId="52" fillId="24" borderId="0" applyNumberFormat="0" applyBorder="0" applyAlignment="0" applyProtection="0">
      <alignment vertical="center"/>
    </xf>
    <xf numFmtId="0" fontId="0" fillId="0" borderId="0">
      <alignment vertical="center"/>
    </xf>
    <xf numFmtId="0" fontId="53" fillId="0" borderId="0">
      <alignment vertical="center"/>
    </xf>
    <xf numFmtId="0" fontId="50"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3" fillId="0" borderId="0">
      <alignment vertical="center"/>
    </xf>
    <xf numFmtId="0" fontId="52" fillId="27" borderId="75" applyNumberFormat="0" applyProtection="0">
      <alignment horizontal="left" vertical="center" indent="1"/>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24"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1" fillId="24" borderId="0" applyNumberFormat="0" applyBorder="0" applyAlignment="0" applyProtection="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3" fillId="0" borderId="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9" fontId="53" fillId="0" borderId="0" applyFont="0" applyFill="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3"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53" fillId="0" borderId="0"/>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24" borderId="0" applyNumberFormat="0" applyBorder="0" applyAlignment="0" applyProtection="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2" fillId="24" borderId="0" applyNumberFormat="0" applyBorder="0" applyAlignment="0" applyProtection="0">
      <alignment vertical="center"/>
    </xf>
    <xf numFmtId="0" fontId="52" fillId="15" borderId="0" applyNumberFormat="0" applyBorder="0" applyAlignment="0" applyProtection="0">
      <alignment vertical="center"/>
    </xf>
    <xf numFmtId="0" fontId="53" fillId="0" borderId="0"/>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0" borderId="0">
      <alignment vertical="center"/>
    </xf>
    <xf numFmtId="0" fontId="52" fillId="24" borderId="0" applyNumberFormat="0" applyBorder="0" applyAlignment="0" applyProtection="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8"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61" applyNumberFormat="0" applyFill="0" applyAlignment="0" applyProtection="0">
      <alignment vertical="center"/>
    </xf>
    <xf numFmtId="0" fontId="0" fillId="0" borderId="0">
      <alignment vertical="center"/>
    </xf>
    <xf numFmtId="0" fontId="0" fillId="0" borderId="0">
      <alignment vertical="center"/>
    </xf>
    <xf numFmtId="0" fontId="50" fillId="0" borderId="0">
      <alignment vertical="center"/>
    </xf>
    <xf numFmtId="177" fontId="52" fillId="0" borderId="0" applyFont="0" applyFill="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24" borderId="0" applyNumberFormat="0" applyBorder="0" applyAlignment="0" applyProtection="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50" fillId="0" borderId="0">
      <alignment vertical="center"/>
    </xf>
    <xf numFmtId="0" fontId="52" fillId="24" borderId="0" applyNumberFormat="0" applyBorder="0" applyAlignment="0" applyProtection="0">
      <alignment vertical="center"/>
    </xf>
    <xf numFmtId="0" fontId="52" fillId="0" borderId="59" applyNumberFormat="0" applyFill="0" applyAlignment="0" applyProtection="0">
      <alignment vertical="center"/>
    </xf>
    <xf numFmtId="0" fontId="53" fillId="30" borderId="65" applyNumberFormat="0" applyFont="0" applyAlignment="0" applyProtection="0">
      <alignment vertical="center"/>
    </xf>
    <xf numFmtId="0" fontId="0" fillId="0" borderId="0">
      <alignment vertical="center"/>
    </xf>
    <xf numFmtId="0" fontId="53" fillId="0" borderId="0"/>
    <xf numFmtId="0" fontId="53" fillId="0" borderId="0">
      <alignment vertical="center"/>
    </xf>
    <xf numFmtId="0" fontId="52" fillId="24"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52" fillId="0" borderId="59" applyNumberFormat="0" applyFill="0" applyAlignment="0" applyProtection="0">
      <alignment vertical="center"/>
    </xf>
    <xf numFmtId="0" fontId="52" fillId="24" borderId="0" applyNumberFormat="0" applyBorder="0" applyAlignment="0" applyProtection="0">
      <alignment vertical="center"/>
    </xf>
    <xf numFmtId="0" fontId="52" fillId="0" borderId="59" applyNumberFormat="0" applyFill="0" applyAlignment="0" applyProtection="0">
      <alignment vertical="center"/>
    </xf>
    <xf numFmtId="0" fontId="53" fillId="0" borderId="0">
      <alignment vertical="center"/>
    </xf>
    <xf numFmtId="0" fontId="52" fillId="24"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3" fillId="0" borderId="0">
      <alignment vertical="center"/>
    </xf>
    <xf numFmtId="0" fontId="52" fillId="0" borderId="59" applyNumberFormat="0" applyFill="0" applyAlignment="0" applyProtection="0">
      <alignment vertical="center"/>
    </xf>
    <xf numFmtId="0" fontId="54" fillId="23" borderId="0" applyNumberFormat="0" applyBorder="0" applyAlignment="0" applyProtection="0">
      <alignment vertical="center"/>
    </xf>
    <xf numFmtId="0" fontId="0" fillId="0" borderId="0">
      <alignment vertical="center"/>
    </xf>
    <xf numFmtId="0" fontId="0" fillId="0" borderId="0">
      <alignment vertical="center"/>
    </xf>
    <xf numFmtId="0" fontId="63"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63"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63"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4" fillId="23"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63"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65" fillId="23"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4" fillId="23" borderId="0" applyNumberFormat="0" applyBorder="0" applyAlignment="0" applyProtection="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2" fillId="65" borderId="0" applyNumberFormat="0" applyBorder="0" applyAlignment="0" applyProtection="0">
      <alignment vertical="center"/>
    </xf>
    <xf numFmtId="0" fontId="0" fillId="0" borderId="0">
      <alignment vertical="center"/>
    </xf>
    <xf numFmtId="0" fontId="0" fillId="0" borderId="0">
      <alignment vertical="center"/>
    </xf>
    <xf numFmtId="0" fontId="51" fillId="8" borderId="0" applyNumberFormat="0" applyBorder="0" applyAlignment="0" applyProtection="0">
      <alignment vertical="center"/>
    </xf>
    <xf numFmtId="0" fontId="52" fillId="16" borderId="0" applyNumberFormat="0" applyBorder="0" applyAlignment="0" applyProtection="0">
      <alignment vertical="center"/>
    </xf>
    <xf numFmtId="0" fontId="52" fillId="18" borderId="0" applyNumberFormat="0" applyBorder="0" applyAlignment="0" applyProtection="0">
      <alignment vertical="center"/>
    </xf>
    <xf numFmtId="0" fontId="52" fillId="8" borderId="0" applyNumberFormat="0" applyBorder="0" applyAlignment="0" applyProtection="0">
      <alignment vertical="center"/>
    </xf>
    <xf numFmtId="0" fontId="50" fillId="0" borderId="0" applyNumberFormat="0" applyBorder="0" applyAlignment="0" applyProtection="0">
      <alignment vertical="center"/>
    </xf>
    <xf numFmtId="0" fontId="51"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1" fillId="8" borderId="0" applyNumberFormat="0" applyBorder="0" applyAlignment="0" applyProtection="0">
      <alignment vertical="center"/>
    </xf>
    <xf numFmtId="0" fontId="0" fillId="0" borderId="0">
      <alignment vertical="center"/>
    </xf>
    <xf numFmtId="0" fontId="52" fillId="23"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4" fillId="15" borderId="0" applyNumberFormat="0" applyBorder="0" applyAlignment="0" applyProtection="0">
      <alignment vertical="center"/>
    </xf>
    <xf numFmtId="0" fontId="57"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0" fillId="0" borderId="0">
      <alignment vertical="center"/>
    </xf>
    <xf numFmtId="0" fontId="53" fillId="0" borderId="0">
      <alignment vertical="center"/>
    </xf>
    <xf numFmtId="0" fontId="53" fillId="0" borderId="0">
      <alignment vertical="center"/>
    </xf>
    <xf numFmtId="0" fontId="0" fillId="0" borderId="0">
      <alignment vertical="center"/>
    </xf>
    <xf numFmtId="0" fontId="52" fillId="15" borderId="0" applyNumberFormat="0" applyBorder="0" applyAlignment="0" applyProtection="0">
      <alignment vertical="center"/>
    </xf>
    <xf numFmtId="0" fontId="57"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5" fillId="13" borderId="0" applyNumberFormat="0" applyBorder="0" applyAlignment="0" applyProtection="0">
      <alignment vertical="center"/>
    </xf>
    <xf numFmtId="0" fontId="0" fillId="0" borderId="0">
      <alignment vertical="center"/>
    </xf>
    <xf numFmtId="0" fontId="50" fillId="0"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52" fillId="0" borderId="0">
      <alignment vertical="center"/>
    </xf>
    <xf numFmtId="0" fontId="52" fillId="0" borderId="0">
      <alignment vertical="center"/>
    </xf>
    <xf numFmtId="0" fontId="50" fillId="0" borderId="0">
      <alignment vertical="center"/>
    </xf>
    <xf numFmtId="0" fontId="52" fillId="15" borderId="0" applyNumberFormat="0" applyBorder="0" applyAlignment="0" applyProtection="0">
      <alignment vertical="center"/>
    </xf>
    <xf numFmtId="0" fontId="53" fillId="0" borderId="0">
      <alignment vertical="center"/>
    </xf>
    <xf numFmtId="0" fontId="0" fillId="0" borderId="0">
      <alignment vertical="center"/>
    </xf>
    <xf numFmtId="0" fontId="50"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176" fontId="50" fillId="0" borderId="0" applyFont="0" applyFill="0" applyBorder="0" applyAlignment="0" applyProtection="0">
      <alignment vertical="center"/>
    </xf>
    <xf numFmtId="0" fontId="52" fillId="17"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0" fontId="53" fillId="0" borderId="0">
      <alignment vertical="center"/>
    </xf>
    <xf numFmtId="0" fontId="54" fillId="15" borderId="0" applyNumberFormat="0" applyBorder="0" applyAlignment="0" applyProtection="0">
      <alignment vertical="center"/>
    </xf>
    <xf numFmtId="0" fontId="50" fillId="0" borderId="0">
      <alignment vertical="center"/>
    </xf>
    <xf numFmtId="0" fontId="52" fillId="8" borderId="0" applyNumberFormat="0" applyBorder="0" applyAlignment="0" applyProtection="0">
      <alignment vertical="center"/>
    </xf>
    <xf numFmtId="0" fontId="0" fillId="0" borderId="0">
      <alignment vertical="center"/>
    </xf>
    <xf numFmtId="0" fontId="82" fillId="0" borderId="0" applyNumberFormat="0" applyFill="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50" fillId="0" borderId="0">
      <alignment vertical="center"/>
    </xf>
    <xf numFmtId="0" fontId="53" fillId="0" borderId="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lignment vertical="center"/>
    </xf>
    <xf numFmtId="0" fontId="53" fillId="0" borderId="0">
      <alignment vertical="center"/>
    </xf>
    <xf numFmtId="0" fontId="0" fillId="0" borderId="0">
      <alignment vertical="center"/>
    </xf>
    <xf numFmtId="0" fontId="52" fillId="15" borderId="0" applyNumberFormat="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2" fillId="0" borderId="0">
      <alignment vertical="center"/>
    </xf>
    <xf numFmtId="0" fontId="52" fillId="0" borderId="0">
      <alignment vertical="center"/>
    </xf>
    <xf numFmtId="0" fontId="53" fillId="0" borderId="0">
      <alignment vertical="center"/>
    </xf>
    <xf numFmtId="0" fontId="0" fillId="0" borderId="0">
      <alignment vertical="center"/>
    </xf>
    <xf numFmtId="0" fontId="52" fillId="15" borderId="0" applyNumberFormat="0" applyBorder="0" applyAlignment="0" applyProtection="0">
      <alignment vertical="center"/>
    </xf>
    <xf numFmtId="0" fontId="53" fillId="0" borderId="0">
      <alignment vertical="center"/>
    </xf>
    <xf numFmtId="0" fontId="0" fillId="0" borderId="0">
      <alignment vertical="center"/>
    </xf>
    <xf numFmtId="0" fontId="50" fillId="0" borderId="0">
      <alignment vertical="center"/>
    </xf>
    <xf numFmtId="0" fontId="52" fillId="0" borderId="0">
      <alignment vertical="center"/>
    </xf>
    <xf numFmtId="0" fontId="51" fillId="0" borderId="0">
      <alignment vertical="center"/>
    </xf>
    <xf numFmtId="0" fontId="52" fillId="8" borderId="0" applyNumberFormat="0" applyBorder="0" applyAlignment="0" applyProtection="0">
      <alignment vertical="center"/>
    </xf>
    <xf numFmtId="0" fontId="54" fillId="15" borderId="0" applyNumberFormat="0" applyBorder="0" applyAlignment="0" applyProtection="0">
      <alignment vertical="center"/>
    </xf>
    <xf numFmtId="0" fontId="50" fillId="0" borderId="0" applyNumberFormat="0" applyBorder="0" applyAlignment="0" applyProtection="0">
      <alignment vertical="center"/>
    </xf>
    <xf numFmtId="0" fontId="52" fillId="8" borderId="0" applyNumberFormat="0" applyBorder="0" applyAlignment="0" applyProtection="0">
      <alignment vertical="center"/>
    </xf>
    <xf numFmtId="0" fontId="54" fillId="15" borderId="0" applyNumberFormat="0" applyBorder="0" applyAlignment="0" applyProtection="0">
      <alignment vertical="center"/>
    </xf>
    <xf numFmtId="0" fontId="50" fillId="0" borderId="0">
      <alignment vertical="center"/>
    </xf>
    <xf numFmtId="0" fontId="51" fillId="8"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0" fontId="53" fillId="0" borderId="0">
      <alignment vertical="center"/>
    </xf>
    <xf numFmtId="0" fontId="54" fillId="16" borderId="0" applyNumberFormat="0" applyBorder="0" applyAlignment="0" applyProtection="0">
      <alignment vertical="center"/>
    </xf>
    <xf numFmtId="0" fontId="53" fillId="0" borderId="0">
      <alignment vertical="center"/>
    </xf>
    <xf numFmtId="0" fontId="52" fillId="8"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2" fillId="0" borderId="0">
      <alignment vertical="center"/>
    </xf>
    <xf numFmtId="0" fontId="57" fillId="0" borderId="0">
      <alignment vertical="center"/>
    </xf>
    <xf numFmtId="0" fontId="50" fillId="0" borderId="0">
      <alignment vertical="center"/>
    </xf>
    <xf numFmtId="0" fontId="53" fillId="0" borderId="0">
      <alignment vertical="center"/>
    </xf>
    <xf numFmtId="0" fontId="52" fillId="16" borderId="0" applyNumberFormat="0" applyBorder="0" applyAlignment="0" applyProtection="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9" fontId="52" fillId="0" borderId="0" applyFont="0" applyFill="0" applyBorder="0" applyAlignment="0" applyProtection="0">
      <alignment vertical="center"/>
    </xf>
    <xf numFmtId="0" fontId="50" fillId="0" borderId="0">
      <alignment vertical="center"/>
    </xf>
    <xf numFmtId="0" fontId="53" fillId="0" borderId="0">
      <alignment vertical="center"/>
    </xf>
    <xf numFmtId="0" fontId="54" fillId="16" borderId="0" applyNumberFormat="0" applyBorder="0" applyAlignment="0" applyProtection="0">
      <alignment vertical="center"/>
    </xf>
    <xf numFmtId="0" fontId="50" fillId="0" borderId="0">
      <alignment vertical="center"/>
    </xf>
    <xf numFmtId="0" fontId="52" fillId="8"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2" fillId="16" borderId="0" applyNumberFormat="0" applyBorder="0" applyAlignment="0" applyProtection="0">
      <alignment vertical="center"/>
    </xf>
    <xf numFmtId="0" fontId="50" fillId="0" borderId="0">
      <alignment vertical="center"/>
    </xf>
    <xf numFmtId="9" fontId="52" fillId="0" borderId="0" applyFont="0" applyFill="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5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2" fillId="8"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0" fillId="0" borderId="0">
      <alignment vertical="center"/>
    </xf>
    <xf numFmtId="0" fontId="0" fillId="0" borderId="0">
      <alignment vertical="center"/>
    </xf>
    <xf numFmtId="0" fontId="52" fillId="8" borderId="0" applyNumberFormat="0" applyBorder="0" applyAlignment="0" applyProtection="0">
      <alignment vertical="center"/>
    </xf>
    <xf numFmtId="0" fontId="54" fillId="16" borderId="0" applyNumberFormat="0" applyBorder="0" applyAlignment="0" applyProtection="0">
      <alignment vertical="center"/>
    </xf>
    <xf numFmtId="0" fontId="50" fillId="0" borderId="0">
      <alignment vertical="center"/>
    </xf>
    <xf numFmtId="0" fontId="54" fillId="19" borderId="0" applyNumberFormat="0" applyBorder="0" applyAlignment="0" applyProtection="0">
      <alignment vertical="center"/>
    </xf>
    <xf numFmtId="0" fontId="50" fillId="0" borderId="0">
      <alignment vertical="center"/>
    </xf>
    <xf numFmtId="0" fontId="52" fillId="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4" fillId="23"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4" fillId="19" borderId="0" applyNumberFormat="0" applyBorder="0" applyAlignment="0" applyProtection="0">
      <alignment vertical="center"/>
    </xf>
    <xf numFmtId="0" fontId="51" fillId="0" borderId="0">
      <alignment vertical="center"/>
    </xf>
    <xf numFmtId="0" fontId="52" fillId="0" borderId="0">
      <alignment vertical="center"/>
    </xf>
    <xf numFmtId="0" fontId="0" fillId="0" borderId="0">
      <alignment vertical="center"/>
    </xf>
    <xf numFmtId="0" fontId="50" fillId="0" borderId="0">
      <alignment vertical="center"/>
    </xf>
    <xf numFmtId="0" fontId="52" fillId="23" borderId="0" applyNumberFormat="0" applyBorder="0" applyAlignment="0" applyProtection="0">
      <alignment vertical="center"/>
    </xf>
    <xf numFmtId="0" fontId="52" fillId="8" borderId="0" applyNumberFormat="0" applyBorder="0" applyAlignment="0" applyProtection="0">
      <alignment vertical="center"/>
    </xf>
    <xf numFmtId="0" fontId="54" fillId="19" borderId="0" applyNumberFormat="0" applyBorder="0" applyAlignment="0" applyProtection="0">
      <alignment vertical="center"/>
    </xf>
    <xf numFmtId="0" fontId="5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50" fillId="0" borderId="0">
      <alignment vertical="center"/>
    </xf>
    <xf numFmtId="0" fontId="52" fillId="8" borderId="0" applyNumberFormat="0" applyBorder="0" applyAlignment="0" applyProtection="0">
      <alignment vertical="center"/>
    </xf>
    <xf numFmtId="0" fontId="54" fillId="19"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0" fillId="0" borderId="0">
      <alignment vertical="center"/>
    </xf>
    <xf numFmtId="0" fontId="54" fillId="19"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2" fillId="23"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2" fillId="0" borderId="0">
      <alignment vertical="center"/>
    </xf>
    <xf numFmtId="0" fontId="53" fillId="0" borderId="0">
      <alignment vertical="center"/>
    </xf>
    <xf numFmtId="0" fontId="51" fillId="0" borderId="0">
      <alignment vertical="center"/>
    </xf>
    <xf numFmtId="0" fontId="51" fillId="0" borderId="0">
      <alignment vertical="center"/>
    </xf>
    <xf numFmtId="0" fontId="52" fillId="23"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3" fillId="0" borderId="0">
      <alignment vertical="center"/>
    </xf>
    <xf numFmtId="0" fontId="50" fillId="0" borderId="0">
      <alignment vertical="center"/>
    </xf>
    <xf numFmtId="0" fontId="50" fillId="0" borderId="0">
      <alignment vertical="center"/>
    </xf>
    <xf numFmtId="0" fontId="52" fillId="23" borderId="0" applyNumberFormat="0" applyBorder="0" applyAlignment="0" applyProtection="0">
      <alignment vertical="center"/>
    </xf>
    <xf numFmtId="0" fontId="50" fillId="0" borderId="0">
      <alignment vertical="center"/>
    </xf>
    <xf numFmtId="0" fontId="50" fillId="0" borderId="0">
      <alignment vertical="center"/>
    </xf>
    <xf numFmtId="0" fontId="52" fillId="8"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0" fillId="0" borderId="0">
      <alignment vertical="center"/>
    </xf>
    <xf numFmtId="0" fontId="50" fillId="0" borderId="0">
      <alignment vertical="center"/>
    </xf>
    <xf numFmtId="0" fontId="52" fillId="23" borderId="0" applyNumberFormat="0" applyBorder="0" applyAlignment="0" applyProtection="0">
      <alignment vertical="center"/>
    </xf>
    <xf numFmtId="0" fontId="50"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50" fillId="0" borderId="0">
      <alignment vertical="center"/>
    </xf>
    <xf numFmtId="0" fontId="53" fillId="0" borderId="0">
      <alignment vertical="center"/>
    </xf>
    <xf numFmtId="0" fontId="52" fillId="8"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2" fillId="0" borderId="0">
      <alignment vertical="center"/>
    </xf>
    <xf numFmtId="0" fontId="52" fillId="23" borderId="0" applyNumberFormat="0" applyBorder="0" applyAlignment="0" applyProtection="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63" fillId="15"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0" borderId="72" applyNumberFormat="0" applyFont="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2" fillId="11" borderId="0" applyNumberFormat="0" applyBorder="0" applyAlignment="0" applyProtection="0">
      <alignment vertical="center"/>
    </xf>
    <xf numFmtId="0" fontId="54" fillId="16" borderId="0" applyNumberFormat="0" applyBorder="0" applyAlignment="0" applyProtection="0">
      <alignment vertical="center"/>
    </xf>
    <xf numFmtId="0" fontId="52" fillId="0" borderId="0">
      <alignment vertical="center"/>
    </xf>
    <xf numFmtId="0" fontId="52" fillId="16" borderId="0" applyNumberFormat="0" applyBorder="0" applyAlignment="0" applyProtection="0">
      <alignment vertical="center"/>
    </xf>
    <xf numFmtId="0" fontId="0" fillId="0" borderId="0">
      <alignment vertical="center"/>
    </xf>
    <xf numFmtId="0" fontId="51" fillId="23" borderId="0" applyNumberFormat="0" applyBorder="0" applyAlignment="0" applyProtection="0">
      <alignment vertical="center"/>
    </xf>
    <xf numFmtId="0" fontId="52" fillId="23"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0" fillId="0" borderId="0">
      <alignment vertical="center"/>
    </xf>
    <xf numFmtId="0" fontId="52"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2" fillId="0" borderId="63" applyNumberFormat="0" applyFill="0" applyAlignment="0" applyProtection="0">
      <alignment vertical="center"/>
    </xf>
    <xf numFmtId="0" fontId="50"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2" fillId="0" borderId="63" applyNumberFormat="0" applyFill="0" applyAlignment="0" applyProtection="0">
      <alignment vertical="center"/>
    </xf>
    <xf numFmtId="0" fontId="50" fillId="0" borderId="0">
      <alignment vertical="center"/>
    </xf>
    <xf numFmtId="0" fontId="52" fillId="0" borderId="63" applyNumberFormat="0" applyFill="0" applyAlignment="0" applyProtection="0">
      <alignment vertical="center"/>
    </xf>
    <xf numFmtId="0" fontId="51" fillId="0" borderId="0">
      <alignment vertical="center"/>
    </xf>
    <xf numFmtId="0" fontId="0" fillId="0" borderId="0">
      <alignment vertical="center"/>
    </xf>
    <xf numFmtId="0" fontId="52" fillId="23" borderId="0" applyNumberFormat="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0" fillId="0" borderId="0">
      <alignment vertical="center"/>
    </xf>
    <xf numFmtId="0" fontId="52" fillId="0" borderId="63" applyNumberFormat="0" applyFill="0" applyAlignment="0" applyProtection="0">
      <alignment vertical="center"/>
    </xf>
    <xf numFmtId="0" fontId="51" fillId="0" borderId="0">
      <alignment vertical="center"/>
    </xf>
    <xf numFmtId="0" fontId="52" fillId="0" borderId="0">
      <alignment vertical="center"/>
    </xf>
    <xf numFmtId="0" fontId="52" fillId="0" borderId="0">
      <alignment vertical="center"/>
    </xf>
    <xf numFmtId="0" fontId="53" fillId="0" borderId="0">
      <alignment vertical="center"/>
    </xf>
    <xf numFmtId="0" fontId="53" fillId="0" borderId="0">
      <alignment vertical="center"/>
    </xf>
    <xf numFmtId="0" fontId="52" fillId="0" borderId="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50" fillId="0" borderId="0">
      <alignment vertical="center"/>
    </xf>
    <xf numFmtId="0" fontId="51"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0"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4" fillId="11"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4" fillId="15"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23" borderId="0" applyNumberFormat="0" applyBorder="0" applyAlignment="0" applyProtection="0">
      <alignment vertical="center"/>
    </xf>
    <xf numFmtId="0" fontId="50" fillId="0" borderId="0">
      <alignment vertical="center"/>
    </xf>
    <xf numFmtId="0" fontId="56" fillId="0" borderId="0" applyNumberFormat="0" applyFill="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50" fillId="0" borderId="0">
      <alignment vertical="center"/>
    </xf>
    <xf numFmtId="0" fontId="52" fillId="23" borderId="0" applyNumberFormat="0" applyBorder="0" applyAlignment="0" applyProtection="0">
      <alignment vertical="center"/>
    </xf>
    <xf numFmtId="0" fontId="55" fillId="13" borderId="0" applyNumberFormat="0" applyBorder="0" applyAlignment="0" applyProtection="0">
      <alignment vertical="center"/>
    </xf>
    <xf numFmtId="0" fontId="52" fillId="0" borderId="0">
      <alignment vertical="center"/>
    </xf>
    <xf numFmtId="0" fontId="52" fillId="23"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85" fillId="0" borderId="63" applyNumberFormat="0" applyFill="0" applyAlignment="0" applyProtection="0">
      <alignment vertical="center"/>
    </xf>
    <xf numFmtId="0" fontId="0" fillId="0" borderId="0">
      <alignment vertical="center"/>
    </xf>
    <xf numFmtId="0" fontId="52" fillId="0" borderId="0">
      <alignment vertical="center"/>
    </xf>
    <xf numFmtId="0" fontId="85" fillId="0" borderId="63" applyNumberFormat="0" applyFill="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2" fillId="0" borderId="0">
      <alignment vertical="center"/>
    </xf>
    <xf numFmtId="0" fontId="81" fillId="0" borderId="59" applyNumberFormat="0" applyFill="0" applyAlignment="0" applyProtection="0">
      <alignment vertical="center"/>
    </xf>
    <xf numFmtId="0" fontId="0" fillId="0" borderId="0">
      <alignment vertical="center"/>
    </xf>
    <xf numFmtId="0" fontId="50" fillId="0" borderId="0">
      <alignment vertical="center"/>
    </xf>
    <xf numFmtId="0" fontId="81" fillId="0" borderId="59" applyNumberFormat="0" applyFill="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2" fillId="0" borderId="0">
      <alignment vertical="center"/>
    </xf>
    <xf numFmtId="0" fontId="63" fillId="16"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1" fillId="15"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52"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50" fillId="0" borderId="0">
      <alignment vertical="center"/>
    </xf>
    <xf numFmtId="0" fontId="0" fillId="0" borderId="0">
      <alignment vertical="center"/>
    </xf>
    <xf numFmtId="0" fontId="52" fillId="0" borderId="0">
      <alignment vertical="center"/>
    </xf>
    <xf numFmtId="0" fontId="52" fillId="15"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2" fillId="0" borderId="59" applyNumberFormat="0" applyFill="0" applyAlignment="0" applyProtection="0">
      <alignment vertical="center"/>
    </xf>
    <xf numFmtId="0" fontId="52" fillId="15" borderId="0" applyNumberFormat="0" applyBorder="0" applyAlignment="0" applyProtection="0">
      <alignment vertical="center"/>
    </xf>
    <xf numFmtId="0" fontId="50" fillId="0" borderId="0">
      <alignment vertical="center"/>
    </xf>
    <xf numFmtId="0" fontId="52" fillId="0" borderId="59" applyNumberFormat="0" applyFill="0" applyAlignment="0" applyProtection="0">
      <alignment vertical="center"/>
    </xf>
    <xf numFmtId="0" fontId="50" fillId="0" borderId="0">
      <alignment vertical="center"/>
    </xf>
    <xf numFmtId="9" fontId="50" fillId="0" borderId="0" applyFont="0" applyFill="0" applyBorder="0" applyAlignment="0" applyProtection="0"/>
    <xf numFmtId="0" fontId="0" fillId="0" borderId="0">
      <alignment vertical="center"/>
    </xf>
    <xf numFmtId="0" fontId="50"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52" fillId="19" borderId="0" applyNumberFormat="0" applyBorder="0" applyAlignment="0" applyProtection="0">
      <alignment vertical="center"/>
    </xf>
    <xf numFmtId="0" fontId="52" fillId="12" borderId="0" applyNumberFormat="0" applyBorder="0" applyAlignment="0" applyProtection="0">
      <alignment vertical="center"/>
    </xf>
    <xf numFmtId="0" fontId="0" fillId="0" borderId="0">
      <alignment vertical="center"/>
    </xf>
    <xf numFmtId="0" fontId="52" fillId="0" borderId="0" applyNumberFormat="0" applyBorder="0" applyAlignment="0" applyProtection="0">
      <alignment vertical="center"/>
    </xf>
    <xf numFmtId="0" fontId="52" fillId="0" borderId="0">
      <alignment vertical="center"/>
    </xf>
    <xf numFmtId="0" fontId="52" fillId="15"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50" fillId="0" borderId="0">
      <alignment vertical="center"/>
    </xf>
    <xf numFmtId="0" fontId="52" fillId="15" borderId="0" applyNumberFormat="0" applyBorder="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1" fillId="0" borderId="0">
      <alignment vertical="center"/>
    </xf>
    <xf numFmtId="0" fontId="50" fillId="0" borderId="0">
      <alignment vertical="center"/>
    </xf>
    <xf numFmtId="0" fontId="51" fillId="15"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9" borderId="0" applyNumberFormat="0" applyBorder="0" applyAlignment="0" applyProtection="0">
      <alignment vertical="center"/>
    </xf>
    <xf numFmtId="0" fontId="52" fillId="15" borderId="0" applyNumberFormat="0" applyBorder="0" applyAlignment="0" applyProtection="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3" fillId="0" borderId="0">
      <alignment vertical="center"/>
    </xf>
    <xf numFmtId="0" fontId="5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52" fillId="0" borderId="0">
      <alignment vertical="center"/>
    </xf>
    <xf numFmtId="0" fontId="53" fillId="0" borderId="0">
      <alignment vertical="center"/>
    </xf>
    <xf numFmtId="0" fontId="52" fillId="15"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53" fillId="0" borderId="0">
      <alignment vertical="center"/>
    </xf>
    <xf numFmtId="0" fontId="52" fillId="15" borderId="0" applyNumberFormat="0" applyBorder="0" applyAlignment="0" applyProtection="0">
      <alignment vertical="center"/>
    </xf>
    <xf numFmtId="0" fontId="51" fillId="0" borderId="0">
      <alignment vertical="center"/>
    </xf>
    <xf numFmtId="0" fontId="52" fillId="17"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57" fillId="0" borderId="0">
      <alignment vertical="center"/>
    </xf>
    <xf numFmtId="0" fontId="52"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0" borderId="0" applyNumberFormat="0" applyFill="0" applyBorder="0" applyAlignment="0" applyProtection="0">
      <alignment vertical="center"/>
    </xf>
    <xf numFmtId="0" fontId="52" fillId="16"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52"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53" fillId="0" borderId="0">
      <alignment vertical="center"/>
    </xf>
    <xf numFmtId="0" fontId="50" fillId="0" borderId="0">
      <alignment vertical="center"/>
    </xf>
    <xf numFmtId="0" fontId="52" fillId="15"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0" borderId="0" applyNumberFormat="0" applyFill="0" applyBorder="0" applyAlignment="0" applyProtection="0">
      <alignment vertical="center"/>
    </xf>
    <xf numFmtId="0" fontId="50" fillId="0" borderId="0">
      <alignment vertical="center"/>
    </xf>
    <xf numFmtId="0" fontId="51" fillId="0" borderId="0">
      <alignment vertical="center"/>
    </xf>
    <xf numFmtId="0" fontId="53" fillId="0" borderId="0">
      <alignment vertical="center"/>
    </xf>
    <xf numFmtId="0" fontId="50" fillId="0" borderId="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1" fillId="0" borderId="0">
      <alignment vertical="center"/>
    </xf>
    <xf numFmtId="0" fontId="53" fillId="0" borderId="0">
      <alignment vertical="center"/>
    </xf>
    <xf numFmtId="0" fontId="50" fillId="0" borderId="0">
      <alignment vertical="center"/>
    </xf>
    <xf numFmtId="0" fontId="52" fillId="16" borderId="0" applyNumberFormat="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52" fillId="16"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2" fillId="16"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2" fillId="16" borderId="0" applyNumberFormat="0" applyBorder="0" applyAlignment="0" applyProtection="0">
      <alignment vertical="center"/>
    </xf>
    <xf numFmtId="0" fontId="52" fillId="0" borderId="0">
      <alignment vertical="center"/>
    </xf>
    <xf numFmtId="0" fontId="52" fillId="16"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1" fillId="12" borderId="0" applyNumberFormat="0" applyBorder="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52" fillId="0" borderId="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0" fillId="0" borderId="0">
      <alignment vertical="center"/>
    </xf>
    <xf numFmtId="0" fontId="51" fillId="0" borderId="0">
      <alignment vertical="center"/>
    </xf>
    <xf numFmtId="0" fontId="51" fillId="0" borderId="62" applyNumberFormat="0" applyFill="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50" fillId="0" borderId="0">
      <alignment vertical="center"/>
    </xf>
    <xf numFmtId="0" fontId="0"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1" fillId="0" borderId="62" applyNumberFormat="0" applyFill="0" applyAlignment="0" applyProtection="0">
      <alignment vertical="center"/>
    </xf>
    <xf numFmtId="0" fontId="50" fillId="0" borderId="0">
      <alignment vertical="center"/>
    </xf>
    <xf numFmtId="0" fontId="52" fillId="12" borderId="0" applyNumberFormat="0" applyBorder="0" applyAlignment="0" applyProtection="0">
      <alignment vertical="center"/>
    </xf>
    <xf numFmtId="0" fontId="52" fillId="11" borderId="0" applyNumberFormat="0" applyBorder="0" applyAlignment="0" applyProtection="0">
      <alignment vertical="center"/>
    </xf>
    <xf numFmtId="0" fontId="51" fillId="0" borderId="62" applyNumberFormat="0" applyFill="0" applyAlignment="0" applyProtection="0">
      <alignment vertical="center"/>
    </xf>
    <xf numFmtId="0" fontId="53" fillId="0" borderId="0">
      <alignment vertical="center"/>
    </xf>
    <xf numFmtId="0" fontId="52" fillId="0" borderId="0">
      <alignment vertical="center"/>
    </xf>
    <xf numFmtId="0" fontId="50" fillId="0" borderId="0">
      <alignment vertical="center"/>
    </xf>
    <xf numFmtId="0" fontId="52" fillId="12" borderId="0" applyNumberFormat="0" applyBorder="0" applyAlignment="0" applyProtection="0">
      <alignment vertical="center"/>
    </xf>
    <xf numFmtId="0" fontId="53" fillId="0" borderId="0">
      <alignment vertical="center"/>
    </xf>
    <xf numFmtId="0" fontId="52" fillId="0" borderId="0">
      <alignment vertical="center"/>
    </xf>
    <xf numFmtId="0" fontId="54" fillId="16" borderId="0" applyNumberFormat="0" applyBorder="0" applyAlignment="0" applyProtection="0">
      <alignment vertical="center"/>
    </xf>
    <xf numFmtId="0" fontId="53" fillId="0" borderId="0">
      <alignment vertical="center"/>
    </xf>
    <xf numFmtId="0" fontId="52" fillId="0" borderId="0">
      <alignment vertical="center"/>
    </xf>
    <xf numFmtId="0" fontId="53" fillId="0" borderId="0">
      <alignment vertical="center"/>
    </xf>
    <xf numFmtId="0" fontId="50" fillId="0" borderId="0">
      <alignment vertical="center"/>
    </xf>
    <xf numFmtId="0" fontId="53" fillId="0" borderId="0">
      <alignment vertical="center"/>
    </xf>
    <xf numFmtId="0" fontId="50" fillId="0" borderId="0">
      <alignment vertical="center"/>
    </xf>
    <xf numFmtId="0" fontId="52" fillId="12" borderId="0" applyNumberFormat="0" applyBorder="0" applyAlignment="0" applyProtection="0">
      <alignment vertical="center"/>
    </xf>
    <xf numFmtId="0" fontId="50" fillId="0" borderId="0">
      <alignment vertical="center"/>
    </xf>
    <xf numFmtId="0" fontId="52" fillId="12" borderId="0" applyNumberFormat="0" applyBorder="0" applyAlignment="0" applyProtection="0">
      <alignment vertical="center"/>
    </xf>
    <xf numFmtId="0" fontId="53" fillId="0" borderId="0">
      <alignment vertical="center"/>
    </xf>
    <xf numFmtId="0" fontId="52" fillId="0" borderId="0">
      <alignment vertical="center"/>
    </xf>
    <xf numFmtId="0" fontId="51" fillId="12"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52" fillId="12" borderId="0" applyNumberFormat="0" applyBorder="0" applyAlignment="0" applyProtection="0">
      <alignment vertical="center"/>
    </xf>
    <xf numFmtId="0" fontId="52" fillId="0" borderId="62" applyNumberFormat="0" applyFill="0" applyAlignment="0" applyProtection="0">
      <alignment vertical="center"/>
    </xf>
    <xf numFmtId="0" fontId="52" fillId="12"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0" fillId="0" borderId="0">
      <alignment vertical="center"/>
    </xf>
    <xf numFmtId="0" fontId="50" fillId="0" borderId="0">
      <alignment vertical="center"/>
    </xf>
    <xf numFmtId="0" fontId="52" fillId="19" borderId="0" applyNumberFormat="0" applyBorder="0" applyAlignment="0" applyProtection="0">
      <alignment vertical="center"/>
    </xf>
    <xf numFmtId="0" fontId="51" fillId="0" borderId="0">
      <alignment vertical="center"/>
    </xf>
    <xf numFmtId="0" fontId="51" fillId="0" borderId="62" applyNumberFormat="0" applyFill="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52" fillId="0" borderId="0">
      <alignment vertical="center"/>
    </xf>
    <xf numFmtId="0" fontId="52" fillId="12"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2" fillId="11" borderId="0" applyNumberFormat="0" applyBorder="0" applyAlignment="0" applyProtection="0">
      <alignment vertical="center"/>
    </xf>
    <xf numFmtId="0" fontId="51" fillId="0" borderId="0">
      <alignment vertical="center"/>
    </xf>
    <xf numFmtId="0" fontId="51" fillId="0" borderId="0">
      <alignment vertical="center"/>
    </xf>
    <xf numFmtId="0" fontId="52" fillId="0" borderId="62" applyNumberFormat="0" applyFill="0" applyAlignment="0" applyProtection="0">
      <alignment vertical="center"/>
    </xf>
    <xf numFmtId="0" fontId="52" fillId="0" borderId="0">
      <alignment vertical="center"/>
    </xf>
    <xf numFmtId="0" fontId="52" fillId="12" borderId="0" applyNumberFormat="0" applyBorder="0" applyAlignment="0" applyProtection="0">
      <alignment vertical="center"/>
    </xf>
    <xf numFmtId="0" fontId="50" fillId="0" borderId="0">
      <alignment vertical="center"/>
    </xf>
    <xf numFmtId="0" fontId="52" fillId="12" borderId="0" applyNumberFormat="0" applyBorder="0" applyAlignment="0" applyProtection="0">
      <alignment vertical="center"/>
    </xf>
    <xf numFmtId="0" fontId="53" fillId="0" borderId="0">
      <alignment vertical="center"/>
    </xf>
    <xf numFmtId="0" fontId="51" fillId="0" borderId="0">
      <alignment vertical="center"/>
    </xf>
    <xf numFmtId="0" fontId="52" fillId="11" borderId="0" applyNumberFormat="0" applyBorder="0" applyAlignment="0" applyProtection="0">
      <alignment vertical="center"/>
    </xf>
    <xf numFmtId="0" fontId="50" fillId="0" borderId="0">
      <alignment vertical="center"/>
    </xf>
    <xf numFmtId="0" fontId="52" fillId="12" borderId="0" applyNumberFormat="0" applyBorder="0" applyAlignment="0" applyProtection="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2" fillId="0" borderId="63" applyNumberFormat="0" applyFill="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52" fillId="0" borderId="0">
      <alignment vertical="center"/>
    </xf>
    <xf numFmtId="0" fontId="52" fillId="19" borderId="0" applyNumberFormat="0" applyBorder="0" applyAlignment="0" applyProtection="0">
      <alignment vertical="center"/>
    </xf>
    <xf numFmtId="0" fontId="52" fillId="12" borderId="0" applyNumberFormat="0" applyBorder="0" applyAlignment="0" applyProtection="0">
      <alignment vertical="center"/>
    </xf>
    <xf numFmtId="0" fontId="52" fillId="0" borderId="63" applyNumberFormat="0" applyFill="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0" borderId="63" applyNumberFormat="0" applyFill="0" applyAlignment="0" applyProtection="0">
      <alignment vertical="center"/>
    </xf>
    <xf numFmtId="0" fontId="52" fillId="0" borderId="0">
      <alignment vertical="center"/>
    </xf>
    <xf numFmtId="0" fontId="52" fillId="12" borderId="0" applyNumberFormat="0" applyBorder="0" applyAlignment="0" applyProtection="0">
      <alignment vertical="center"/>
    </xf>
    <xf numFmtId="0" fontId="52" fillId="0" borderId="63" applyNumberFormat="0" applyFill="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0" fillId="0" borderId="0">
      <alignment vertical="center"/>
    </xf>
    <xf numFmtId="0" fontId="52" fillId="0" borderId="0">
      <alignment vertical="center"/>
    </xf>
    <xf numFmtId="0" fontId="52" fillId="12" borderId="0" applyNumberFormat="0" applyBorder="0" applyAlignment="0" applyProtection="0">
      <alignment vertical="center"/>
    </xf>
    <xf numFmtId="0" fontId="53" fillId="0" borderId="0">
      <alignment vertical="center"/>
    </xf>
    <xf numFmtId="0" fontId="0" fillId="0" borderId="0">
      <alignment vertical="center"/>
    </xf>
    <xf numFmtId="0" fontId="52" fillId="1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2" fillId="12" borderId="0" applyNumberFormat="0" applyBorder="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53" fillId="0" borderId="0">
      <alignment vertical="center"/>
    </xf>
    <xf numFmtId="0" fontId="52" fillId="0" borderId="0">
      <alignment vertical="center"/>
    </xf>
    <xf numFmtId="0" fontId="52" fillId="19" borderId="0" applyNumberFormat="0" applyBorder="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2" fillId="12" borderId="0" applyNumberFormat="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52" fillId="19" borderId="0" applyNumberFormat="0" applyBorder="0" applyAlignment="0" applyProtection="0">
      <alignment vertical="center"/>
    </xf>
    <xf numFmtId="0" fontId="52" fillId="0" borderId="0">
      <alignment vertical="center"/>
    </xf>
    <xf numFmtId="0" fontId="52" fillId="12" borderId="0" applyNumberFormat="0" applyBorder="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52" fillId="12" borderId="0" applyNumberFormat="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0" fillId="0" borderId="0">
      <alignment vertical="center"/>
    </xf>
    <xf numFmtId="0" fontId="52" fillId="19" borderId="0" applyNumberFormat="0" applyBorder="0" applyAlignment="0" applyProtection="0">
      <alignment vertical="center"/>
    </xf>
    <xf numFmtId="0" fontId="51" fillId="0" borderId="0">
      <alignment vertical="center"/>
    </xf>
    <xf numFmtId="0" fontId="50" fillId="0" borderId="0">
      <alignment vertical="center"/>
    </xf>
    <xf numFmtId="0" fontId="52" fillId="12" borderId="0" applyNumberFormat="0" applyBorder="0" applyAlignment="0" applyProtection="0">
      <alignment vertical="center"/>
    </xf>
    <xf numFmtId="0" fontId="52" fillId="19" borderId="0" applyNumberFormat="0" applyBorder="0" applyAlignment="0" applyProtection="0">
      <alignment vertical="center"/>
    </xf>
    <xf numFmtId="0" fontId="52" fillId="12" borderId="0" applyNumberFormat="0" applyBorder="0" applyAlignment="0" applyProtection="0">
      <alignment vertical="center"/>
    </xf>
    <xf numFmtId="0" fontId="53" fillId="0" borderId="0">
      <alignment vertical="center"/>
    </xf>
    <xf numFmtId="0" fontId="53" fillId="0" borderId="0">
      <alignment vertical="center"/>
    </xf>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63" fillId="11" borderId="0" applyNumberFormat="0" applyBorder="0" applyAlignment="0" applyProtection="0">
      <alignment vertical="center"/>
    </xf>
    <xf numFmtId="0" fontId="53" fillId="0" borderId="0">
      <alignment vertical="center"/>
    </xf>
    <xf numFmtId="0" fontId="53" fillId="0" borderId="0">
      <alignment vertical="center"/>
    </xf>
    <xf numFmtId="0" fontId="52" fillId="8" borderId="0" applyNumberFormat="0" applyBorder="0" applyAlignment="0" applyProtection="0">
      <alignment vertical="center"/>
    </xf>
    <xf numFmtId="0" fontId="52" fillId="0" borderId="0">
      <alignment vertical="center"/>
    </xf>
    <xf numFmtId="0" fontId="0" fillId="0" borderId="0">
      <alignment vertical="center"/>
    </xf>
    <xf numFmtId="0" fontId="52" fillId="11" borderId="0" applyNumberFormat="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3" fillId="0" borderId="63" applyNumberFormat="0" applyFill="0" applyAlignment="0" applyProtection="0">
      <alignment vertical="center"/>
    </xf>
    <xf numFmtId="0" fontId="0" fillId="0" borderId="0">
      <alignment vertical="center"/>
    </xf>
    <xf numFmtId="0" fontId="51" fillId="8" borderId="0" applyNumberFormat="0" applyBorder="0" applyAlignment="0" applyProtection="0">
      <alignment vertical="center"/>
    </xf>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51" fillId="0" borderId="0">
      <alignment vertical="center"/>
    </xf>
    <xf numFmtId="0" fontId="52" fillId="0" borderId="0">
      <alignment vertical="center"/>
    </xf>
    <xf numFmtId="0" fontId="52" fillId="8" borderId="0" applyNumberFormat="0" applyBorder="0" applyAlignment="0" applyProtection="0">
      <alignment vertical="center"/>
    </xf>
    <xf numFmtId="0" fontId="50" fillId="0" borderId="0">
      <alignment vertical="center"/>
    </xf>
    <xf numFmtId="0" fontId="51" fillId="0" borderId="0" applyNumberFormat="0" applyFill="0" applyBorder="0" applyAlignment="0" applyProtection="0">
      <alignment vertical="center"/>
    </xf>
    <xf numFmtId="0" fontId="52" fillId="8" borderId="0" applyNumberFormat="0" applyBorder="0" applyAlignment="0" applyProtection="0">
      <alignment vertical="center"/>
    </xf>
    <xf numFmtId="0" fontId="50" fillId="0" borderId="0">
      <alignment vertical="center"/>
    </xf>
    <xf numFmtId="0" fontId="0" fillId="0" borderId="0">
      <alignment vertical="center"/>
    </xf>
    <xf numFmtId="0" fontId="51" fillId="0" borderId="0">
      <alignment vertical="center"/>
    </xf>
    <xf numFmtId="0" fontId="5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0" fillId="0" borderId="0">
      <alignment vertical="center"/>
    </xf>
    <xf numFmtId="0" fontId="52" fillId="8"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lignment vertical="center"/>
    </xf>
    <xf numFmtId="0" fontId="51" fillId="0" borderId="0" applyNumberFormat="0" applyFill="0" applyBorder="0" applyAlignment="0" applyProtection="0">
      <alignment vertical="center"/>
    </xf>
    <xf numFmtId="0" fontId="51" fillId="0" borderId="0">
      <alignment vertical="center"/>
    </xf>
    <xf numFmtId="0" fontId="51" fillId="0" borderId="0">
      <alignment vertical="center"/>
    </xf>
    <xf numFmtId="0" fontId="54" fillId="15"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pplyNumberFormat="0" applyFill="0" applyBorder="0" applyAlignment="0" applyProtection="0">
      <alignment vertical="center"/>
    </xf>
    <xf numFmtId="0" fontId="52" fillId="0" borderId="0">
      <alignment vertical="center"/>
    </xf>
    <xf numFmtId="0" fontId="52"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0" borderId="0">
      <alignment vertical="center"/>
    </xf>
    <xf numFmtId="0" fontId="50" fillId="0" borderId="0">
      <alignment vertical="center"/>
    </xf>
    <xf numFmtId="0" fontId="52" fillId="8" borderId="0" applyNumberFormat="0" applyBorder="0" applyAlignment="0" applyProtection="0">
      <alignment vertical="center"/>
    </xf>
    <xf numFmtId="0" fontId="52" fillId="0" borderId="0">
      <alignment vertical="center"/>
    </xf>
    <xf numFmtId="0" fontId="0" fillId="0" borderId="0">
      <alignment vertical="center"/>
    </xf>
    <xf numFmtId="0" fontId="51" fillId="0" borderId="0">
      <alignment vertical="center"/>
    </xf>
    <xf numFmtId="0" fontId="52" fillId="0" borderId="0">
      <alignment vertical="center"/>
    </xf>
    <xf numFmtId="0" fontId="52" fillId="8"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0" fillId="0" borderId="0">
      <alignment vertical="center"/>
    </xf>
    <xf numFmtId="0" fontId="52" fillId="0" borderId="0">
      <alignment vertical="center"/>
    </xf>
    <xf numFmtId="0" fontId="52" fillId="0" borderId="0">
      <alignment vertical="center"/>
    </xf>
    <xf numFmtId="0" fontId="52" fillId="8"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50" fillId="0" borderId="0" applyNumberFormat="0" applyFill="0" applyBorder="0" applyAlignment="0" applyProtection="0">
      <alignment vertical="center"/>
    </xf>
    <xf numFmtId="0" fontId="53" fillId="0" borderId="63" applyNumberFormat="0" applyFill="0" applyAlignment="0" applyProtection="0">
      <alignment vertical="center"/>
    </xf>
    <xf numFmtId="0" fontId="51" fillId="8"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52"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xf numFmtId="0" fontId="50" fillId="0" borderId="0">
      <alignment vertical="center"/>
    </xf>
    <xf numFmtId="0" fontId="51" fillId="0" borderId="0" applyNumberFormat="0" applyFill="0" applyBorder="0" applyAlignment="0" applyProtection="0">
      <alignment vertical="center"/>
    </xf>
    <xf numFmtId="0" fontId="50" fillId="0" borderId="0">
      <alignment vertical="center"/>
    </xf>
    <xf numFmtId="0" fontId="51" fillId="0" borderId="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50" fillId="0" borderId="0">
      <alignment vertical="center"/>
    </xf>
    <xf numFmtId="0" fontId="52" fillId="0" borderId="0" applyNumberFormat="0" applyFill="0" applyBorder="0" applyAlignment="0" applyProtection="0">
      <alignment vertical="center"/>
    </xf>
    <xf numFmtId="0" fontId="50" fillId="0" borderId="0">
      <alignment vertical="center"/>
    </xf>
    <xf numFmtId="0" fontId="51" fillId="0" borderId="0">
      <alignment vertical="center"/>
    </xf>
    <xf numFmtId="0" fontId="52" fillId="8" borderId="0" applyNumberFormat="0" applyBorder="0" applyAlignment="0" applyProtection="0">
      <alignment vertical="center"/>
    </xf>
    <xf numFmtId="0" fontId="0" fillId="0" borderId="0">
      <alignment vertical="center"/>
    </xf>
    <xf numFmtId="0" fontId="50" fillId="0" borderId="0">
      <alignment vertical="center"/>
    </xf>
    <xf numFmtId="0" fontId="51" fillId="0" borderId="0">
      <alignment vertical="center"/>
    </xf>
    <xf numFmtId="0" fontId="52" fillId="8" borderId="0" applyNumberFormat="0" applyBorder="0" applyAlignment="0" applyProtection="0">
      <alignment vertical="center"/>
    </xf>
    <xf numFmtId="0" fontId="53" fillId="0" borderId="63" applyNumberFormat="0" applyFill="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43" fontId="52" fillId="0" borderId="0" applyFont="0" applyFill="0" applyBorder="0" applyAlignment="0" applyProtection="0">
      <alignment vertical="center"/>
    </xf>
    <xf numFmtId="0" fontId="54" fillId="11" borderId="0" applyNumberFormat="0" applyBorder="0" applyAlignment="0" applyProtection="0">
      <alignment vertical="center"/>
    </xf>
    <xf numFmtId="0" fontId="52" fillId="8" borderId="0" applyNumberFormat="0" applyBorder="0" applyAlignment="0" applyProtection="0">
      <alignment vertical="center"/>
    </xf>
    <xf numFmtId="0" fontId="52" fillId="11" borderId="0" applyNumberFormat="0" applyBorder="0" applyAlignment="0" applyProtection="0">
      <alignment vertical="center"/>
    </xf>
    <xf numFmtId="0" fontId="52" fillId="23"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50" fillId="0" borderId="0">
      <alignment vertical="center"/>
    </xf>
    <xf numFmtId="0" fontId="52" fillId="8"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53" fillId="0" borderId="0">
      <alignment vertical="center"/>
    </xf>
    <xf numFmtId="0" fontId="0" fillId="0" borderId="0">
      <alignment vertical="center"/>
    </xf>
    <xf numFmtId="0" fontId="53" fillId="0" borderId="0"/>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0" fillId="0" borderId="72" applyNumberFormat="0" applyFont="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3" fillId="0" borderId="0">
      <alignment vertical="center"/>
    </xf>
    <xf numFmtId="0" fontId="0" fillId="0" borderId="0">
      <alignment vertical="center"/>
    </xf>
    <xf numFmtId="0" fontId="52" fillId="23" borderId="0" applyNumberFormat="0" applyBorder="0" applyAlignment="0" applyProtection="0">
      <alignment vertical="center"/>
    </xf>
    <xf numFmtId="0" fontId="52" fillId="8" borderId="0" applyNumberFormat="0" applyBorder="0" applyAlignment="0" applyProtection="0">
      <alignment vertical="center"/>
    </xf>
    <xf numFmtId="0" fontId="51" fillId="0" borderId="0">
      <alignment vertical="center"/>
    </xf>
    <xf numFmtId="0" fontId="52" fillId="11" borderId="0" applyNumberFormat="0" applyBorder="0" applyAlignment="0" applyProtection="0">
      <alignment vertical="center"/>
    </xf>
    <xf numFmtId="0" fontId="0" fillId="0" borderId="0">
      <alignment vertical="center"/>
    </xf>
    <xf numFmtId="43" fontId="53" fillId="0" borderId="0" applyFont="0" applyFill="0" applyBorder="0" applyAlignment="0" applyProtection="0"/>
    <xf numFmtId="0" fontId="54" fillId="23" borderId="0" applyNumberFormat="0" applyBorder="0" applyAlignment="0" applyProtection="0">
      <alignment vertical="center"/>
    </xf>
    <xf numFmtId="0" fontId="52" fillId="8" borderId="0" applyNumberFormat="0" applyBorder="0" applyAlignment="0" applyProtection="0">
      <alignment vertical="center"/>
    </xf>
    <xf numFmtId="0" fontId="51" fillId="0" borderId="0">
      <alignment vertical="center"/>
    </xf>
    <xf numFmtId="0" fontId="0" fillId="0" borderId="0">
      <alignment vertical="center"/>
    </xf>
    <xf numFmtId="0" fontId="52" fillId="23" borderId="0" applyNumberFormat="0" applyBorder="0" applyAlignment="0" applyProtection="0">
      <alignment vertical="center"/>
    </xf>
    <xf numFmtId="0" fontId="50" fillId="0" borderId="0">
      <alignment vertical="center"/>
    </xf>
    <xf numFmtId="0" fontId="50" fillId="0" borderId="0">
      <alignment vertical="center"/>
    </xf>
    <xf numFmtId="0" fontId="52" fillId="11" borderId="0" applyNumberFormat="0" applyBorder="0" applyAlignment="0" applyProtection="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9" fontId="52" fillId="0" borderId="0" applyFont="0" applyFill="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0" borderId="0">
      <alignment vertical="center"/>
    </xf>
    <xf numFmtId="0" fontId="52" fillId="8"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51"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2" fillId="0" borderId="0">
      <alignment vertical="center"/>
    </xf>
    <xf numFmtId="0" fontId="52" fillId="11"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11" borderId="0" applyNumberFormat="0" applyBorder="0" applyAlignment="0" applyProtection="0">
      <alignment vertical="center"/>
    </xf>
    <xf numFmtId="0" fontId="52" fillId="8"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0" fillId="0" borderId="0">
      <alignment vertical="center"/>
    </xf>
    <xf numFmtId="0" fontId="52" fillId="0" borderId="0">
      <alignment vertical="center"/>
    </xf>
    <xf numFmtId="0" fontId="54" fillId="23"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2" fillId="18" borderId="0" applyNumberFormat="0" applyBorder="0" applyAlignment="0" applyProtection="0">
      <alignment vertical="center"/>
    </xf>
    <xf numFmtId="0" fontId="0" fillId="0" borderId="0">
      <alignment vertical="center"/>
    </xf>
    <xf numFmtId="0" fontId="53"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1" fillId="18"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2" fillId="18"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1" fillId="0" borderId="0" applyProtection="0">
      <alignment vertical="center"/>
    </xf>
    <xf numFmtId="0" fontId="51" fillId="0" borderId="0">
      <alignment vertical="center"/>
    </xf>
    <xf numFmtId="0" fontId="51"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0" borderId="0">
      <alignment vertical="center"/>
    </xf>
    <xf numFmtId="0" fontId="54" fillId="2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8" borderId="0" applyNumberFormat="0" applyBorder="0" applyAlignment="0" applyProtection="0">
      <alignment vertical="center"/>
    </xf>
    <xf numFmtId="0" fontId="55" fillId="13"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52"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18" borderId="0" applyNumberFormat="0" applyBorder="0" applyAlignment="0" applyProtection="0">
      <alignment vertical="center"/>
    </xf>
    <xf numFmtId="0" fontId="51" fillId="0" borderId="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52"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5" fillId="13" borderId="0" applyNumberFormat="0" applyBorder="0" applyAlignment="0" applyProtection="0">
      <alignment vertical="center"/>
    </xf>
    <xf numFmtId="0" fontId="52" fillId="0" borderId="0">
      <alignment vertical="center"/>
    </xf>
    <xf numFmtId="0" fontId="52" fillId="18" borderId="0" applyNumberFormat="0" applyBorder="0" applyAlignment="0" applyProtection="0">
      <alignment vertical="center"/>
    </xf>
    <xf numFmtId="0" fontId="50" fillId="0" borderId="0">
      <alignment vertical="center"/>
    </xf>
    <xf numFmtId="0" fontId="56" fillId="0" borderId="0" applyNumberFormat="0" applyFill="0" applyBorder="0" applyAlignment="0" applyProtection="0">
      <alignment vertical="center"/>
    </xf>
    <xf numFmtId="0" fontId="51" fillId="18" borderId="0" applyNumberFormat="0" applyBorder="0" applyAlignment="0" applyProtection="0">
      <alignment vertical="center"/>
    </xf>
    <xf numFmtId="0" fontId="52" fillId="0" borderId="0" applyNumberFormat="0" applyFill="0" applyBorder="0" applyAlignment="0" applyProtection="0">
      <alignment vertical="center"/>
    </xf>
    <xf numFmtId="0" fontId="52" fillId="18" borderId="0" applyNumberFormat="0" applyBorder="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24"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18" borderId="0" applyNumberFormat="0" applyBorder="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0" fillId="0" borderId="0" applyNumberFormat="0" applyBorder="0" applyAlignment="0" applyProtection="0">
      <alignment vertical="center"/>
    </xf>
    <xf numFmtId="0" fontId="52" fillId="0" borderId="0">
      <alignment vertical="center"/>
    </xf>
    <xf numFmtId="0" fontId="51" fillId="0" borderId="0">
      <alignment vertical="center"/>
    </xf>
    <xf numFmtId="0" fontId="0" fillId="0" borderId="0">
      <alignment vertical="center"/>
    </xf>
    <xf numFmtId="0" fontId="0" fillId="0" borderId="0">
      <alignment vertical="center"/>
    </xf>
    <xf numFmtId="0" fontId="52" fillId="24"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0" fillId="23" borderId="0" applyNumberFormat="0" applyBorder="0" applyAlignment="0" applyProtection="0">
      <alignment vertical="center"/>
    </xf>
    <xf numFmtId="0" fontId="52" fillId="18" borderId="0" applyNumberFormat="0" applyBorder="0" applyAlignment="0" applyProtection="0">
      <alignment vertical="center"/>
    </xf>
    <xf numFmtId="0" fontId="52" fillId="0" borderId="0">
      <alignment vertical="center"/>
    </xf>
    <xf numFmtId="0" fontId="52" fillId="18" borderId="0" applyNumberFormat="0" applyBorder="0" applyAlignment="0" applyProtection="0">
      <alignment vertical="center"/>
    </xf>
    <xf numFmtId="0" fontId="71" fillId="13" borderId="0" applyNumberFormat="0" applyBorder="0" applyAlignment="0" applyProtection="0">
      <alignment vertical="center"/>
    </xf>
    <xf numFmtId="0" fontId="52" fillId="0" borderId="0">
      <alignment vertical="center"/>
    </xf>
    <xf numFmtId="0" fontId="52" fillId="18" borderId="0" applyNumberFormat="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3" fillId="0" borderId="0">
      <alignment vertical="center"/>
    </xf>
    <xf numFmtId="0" fontId="63" fillId="16" borderId="0" applyNumberFormat="0" applyBorder="0" applyAlignment="0" applyProtection="0">
      <alignment vertical="center"/>
    </xf>
    <xf numFmtId="0" fontId="52" fillId="18"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18" borderId="0" applyNumberFormat="0" applyBorder="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0" borderId="0">
      <alignment vertical="center"/>
    </xf>
    <xf numFmtId="0" fontId="52" fillId="16" borderId="0" applyNumberFormat="0" applyBorder="0" applyAlignment="0" applyProtection="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1" fillId="0" borderId="0">
      <alignment vertical="center"/>
    </xf>
    <xf numFmtId="0" fontId="52" fillId="0" borderId="0">
      <alignment vertical="center"/>
    </xf>
    <xf numFmtId="0" fontId="52" fillId="16" borderId="0" applyNumberFormat="0" applyBorder="0" applyAlignment="0" applyProtection="0">
      <alignment vertical="center"/>
    </xf>
    <xf numFmtId="0" fontId="52" fillId="18" borderId="0" applyNumberFormat="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72" applyNumberFormat="0" applyFont="0" applyAlignment="0" applyProtection="0">
      <alignment vertical="center"/>
    </xf>
    <xf numFmtId="0" fontId="52" fillId="0" borderId="0">
      <alignment vertical="center"/>
    </xf>
    <xf numFmtId="0" fontId="53" fillId="0" borderId="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3"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2"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52"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51" fillId="0" borderId="0">
      <alignment vertical="center"/>
    </xf>
    <xf numFmtId="0" fontId="52" fillId="17" borderId="0" applyNumberFormat="0" applyBorder="0" applyAlignment="0" applyProtection="0">
      <alignment vertical="center"/>
    </xf>
    <xf numFmtId="0" fontId="5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0" fillId="0" borderId="0">
      <alignment vertical="center"/>
    </xf>
    <xf numFmtId="0" fontId="53" fillId="0" borderId="0">
      <alignment vertical="center"/>
    </xf>
    <xf numFmtId="0" fontId="52" fillId="16" borderId="0" applyNumberFormat="0" applyBorder="0" applyAlignment="0" applyProtection="0">
      <alignment vertical="center"/>
    </xf>
    <xf numFmtId="0" fontId="53" fillId="0" borderId="0">
      <alignment vertical="center"/>
    </xf>
    <xf numFmtId="0" fontId="0" fillId="0" borderId="0">
      <alignment vertical="center"/>
    </xf>
    <xf numFmtId="0" fontId="51" fillId="0" borderId="0">
      <alignment vertical="center"/>
    </xf>
    <xf numFmtId="0" fontId="52" fillId="18"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2" fillId="18" borderId="0" applyNumberFormat="0" applyBorder="0" applyAlignment="0" applyProtection="0">
      <alignment vertical="center"/>
    </xf>
    <xf numFmtId="0" fontId="52" fillId="0" borderId="0">
      <alignment vertical="center"/>
    </xf>
    <xf numFmtId="0" fontId="51" fillId="0" borderId="0">
      <alignment vertical="center"/>
    </xf>
    <xf numFmtId="0" fontId="63" fillId="17" borderId="0" applyNumberFormat="0" applyBorder="0" applyAlignment="0" applyProtection="0">
      <alignment vertical="center"/>
    </xf>
    <xf numFmtId="0" fontId="0" fillId="0" borderId="0">
      <alignment vertical="center"/>
    </xf>
    <xf numFmtId="0" fontId="52" fillId="17" borderId="0" applyNumberFormat="0" applyBorder="0" applyAlignment="0" applyProtection="0">
      <alignment vertical="center"/>
    </xf>
    <xf numFmtId="0" fontId="0" fillId="0" borderId="0">
      <alignment vertical="center"/>
    </xf>
    <xf numFmtId="0" fontId="54" fillId="15" borderId="0" applyNumberFormat="0" applyBorder="0" applyAlignment="0" applyProtection="0">
      <alignment vertical="center"/>
    </xf>
    <xf numFmtId="0" fontId="50" fillId="0" borderId="0">
      <alignment vertical="center"/>
    </xf>
    <xf numFmtId="0" fontId="52" fillId="17"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3" fillId="0" borderId="0">
      <alignment vertical="center"/>
    </xf>
    <xf numFmtId="0" fontId="0" fillId="0" borderId="0">
      <alignment vertical="center"/>
    </xf>
    <xf numFmtId="0" fontId="52" fillId="17" borderId="0" applyNumberFormat="0" applyBorder="0" applyAlignment="0" applyProtection="0">
      <alignment vertical="center"/>
    </xf>
    <xf numFmtId="0" fontId="51" fillId="0" borderId="0">
      <alignment vertical="center"/>
    </xf>
    <xf numFmtId="0" fontId="52" fillId="17" borderId="0" applyNumberFormat="0" applyBorder="0" applyAlignment="0" applyProtection="0">
      <alignment vertical="center"/>
    </xf>
    <xf numFmtId="0" fontId="51" fillId="0" borderId="0">
      <alignment vertical="center"/>
    </xf>
    <xf numFmtId="0" fontId="52" fillId="17" borderId="0" applyNumberFormat="0" applyBorder="0" applyAlignment="0" applyProtection="0">
      <alignment vertical="center"/>
    </xf>
    <xf numFmtId="0" fontId="51" fillId="0" borderId="0">
      <alignment vertical="center"/>
    </xf>
    <xf numFmtId="0" fontId="52" fillId="17" borderId="0" applyNumberFormat="0" applyBorder="0" applyAlignment="0" applyProtection="0">
      <alignment vertical="center"/>
    </xf>
    <xf numFmtId="0" fontId="51" fillId="0" borderId="0">
      <alignment vertical="center"/>
    </xf>
    <xf numFmtId="0" fontId="52" fillId="17" borderId="0" applyNumberFormat="0" applyBorder="0" applyAlignment="0" applyProtection="0">
      <alignment vertical="center"/>
    </xf>
    <xf numFmtId="0" fontId="0" fillId="0" borderId="0">
      <alignment vertical="center"/>
    </xf>
    <xf numFmtId="0" fontId="63" fillId="17" borderId="0" applyNumberFormat="0" applyBorder="0" applyAlignment="0" applyProtection="0">
      <alignment vertical="center"/>
    </xf>
    <xf numFmtId="0" fontId="52" fillId="17" borderId="0" applyNumberFormat="0" applyBorder="0" applyAlignment="0" applyProtection="0">
      <alignment vertical="center"/>
    </xf>
    <xf numFmtId="0" fontId="63" fillId="17" borderId="0" applyNumberFormat="0" applyBorder="0" applyAlignment="0" applyProtection="0">
      <alignment vertical="center"/>
    </xf>
    <xf numFmtId="0" fontId="0" fillId="0" borderId="0">
      <alignment vertical="center"/>
    </xf>
    <xf numFmtId="0" fontId="0" fillId="0" borderId="0">
      <alignment vertical="center"/>
    </xf>
    <xf numFmtId="38" fontId="50" fillId="0" borderId="0" applyFont="0" applyFill="0" applyBorder="0" applyAlignment="0" applyProtection="0">
      <alignment vertical="center"/>
    </xf>
    <xf numFmtId="0" fontId="52" fillId="17" borderId="0" applyNumberFormat="0" applyBorder="0" applyAlignment="0" applyProtection="0">
      <alignment vertical="center"/>
    </xf>
    <xf numFmtId="0" fontId="52" fillId="27" borderId="75" applyNumberFormat="0" applyProtection="0">
      <alignment horizontal="left" vertical="center" indent="1"/>
    </xf>
    <xf numFmtId="0" fontId="54" fillId="15"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63" fillId="17" borderId="0" applyNumberFormat="0" applyBorder="0" applyAlignment="0" applyProtection="0">
      <alignment vertical="center"/>
    </xf>
    <xf numFmtId="0" fontId="52" fillId="17" borderId="0" applyNumberFormat="0" applyBorder="0" applyAlignment="0" applyProtection="0">
      <alignment vertical="center"/>
    </xf>
    <xf numFmtId="0" fontId="54" fillId="15" borderId="0" applyNumberFormat="0" applyBorder="0" applyAlignment="0" applyProtection="0">
      <alignment vertical="center"/>
    </xf>
    <xf numFmtId="0" fontId="53" fillId="0" borderId="0">
      <alignment vertical="center"/>
    </xf>
    <xf numFmtId="0" fontId="54" fillId="23" borderId="0" applyNumberFormat="0" applyBorder="0" applyAlignment="0" applyProtection="0">
      <alignment vertical="center"/>
    </xf>
    <xf numFmtId="0" fontId="50" fillId="0" borderId="0">
      <alignment vertical="center"/>
    </xf>
    <xf numFmtId="0" fontId="63" fillId="17" borderId="0" applyNumberFormat="0" applyBorder="0" applyAlignment="0" applyProtection="0">
      <alignment vertical="center"/>
    </xf>
    <xf numFmtId="0" fontId="50" fillId="0" borderId="0">
      <alignment vertical="center"/>
    </xf>
    <xf numFmtId="0" fontId="65" fillId="17" borderId="0" applyNumberFormat="0" applyBorder="0" applyAlignment="0" applyProtection="0">
      <alignment vertical="center"/>
    </xf>
    <xf numFmtId="0" fontId="0" fillId="0" borderId="0">
      <alignment vertical="center"/>
    </xf>
    <xf numFmtId="0" fontId="52" fillId="66" borderId="0" applyNumberFormat="0" applyBorder="0" applyAlignment="0" applyProtection="0">
      <alignment vertical="center"/>
    </xf>
    <xf numFmtId="0" fontId="65" fillId="17" borderId="0" applyNumberFormat="0" applyBorder="0" applyAlignment="0" applyProtection="0">
      <alignment vertical="center"/>
    </xf>
    <xf numFmtId="0" fontId="63" fillId="17"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0" fillId="0" borderId="0">
      <alignment vertical="center"/>
    </xf>
    <xf numFmtId="9" fontId="50" fillId="0" borderId="0" applyFon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2" fillId="17" borderId="0" applyNumberFormat="0" applyBorder="0" applyAlignment="0" applyProtection="0">
      <alignment vertical="center"/>
    </xf>
    <xf numFmtId="0" fontId="50" fillId="0" borderId="0">
      <alignment vertical="center"/>
    </xf>
    <xf numFmtId="0" fontId="52" fillId="17" borderId="0" applyNumberFormat="0" applyBorder="0" applyAlignment="0" applyProtection="0">
      <alignment vertical="center"/>
    </xf>
    <xf numFmtId="0" fontId="52" fillId="0" borderId="0">
      <alignment vertical="center"/>
    </xf>
    <xf numFmtId="0" fontId="52" fillId="17"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0" fillId="0" borderId="0">
      <alignment vertical="center"/>
    </xf>
    <xf numFmtId="0" fontId="65" fillId="17" borderId="0" applyNumberFormat="0" applyBorder="0" applyAlignment="0" applyProtection="0">
      <alignment vertical="center"/>
    </xf>
    <xf numFmtId="0" fontId="63" fillId="17" borderId="0" applyNumberFormat="0" applyBorder="0" applyAlignment="0" applyProtection="0">
      <alignment vertical="center"/>
    </xf>
    <xf numFmtId="0" fontId="53" fillId="0" borderId="0">
      <alignment vertical="center"/>
    </xf>
    <xf numFmtId="0" fontId="53" fillId="0" borderId="0">
      <alignment vertical="center"/>
    </xf>
    <xf numFmtId="0" fontId="54" fillId="8"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3" fillId="0" borderId="0">
      <alignment vertical="center"/>
    </xf>
    <xf numFmtId="0" fontId="52"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0" borderId="0">
      <alignment vertical="center"/>
    </xf>
    <xf numFmtId="0" fontId="50" fillId="0" borderId="0">
      <alignment vertical="center"/>
    </xf>
    <xf numFmtId="0" fontId="63"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5" borderId="0" applyNumberFormat="0" applyBorder="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0" fillId="0" borderId="0">
      <alignment vertical="center"/>
    </xf>
    <xf numFmtId="0" fontId="52" fillId="0" borderId="0">
      <alignment vertical="center"/>
    </xf>
    <xf numFmtId="0" fontId="52" fillId="0" borderId="0">
      <alignment vertical="center"/>
    </xf>
    <xf numFmtId="0" fontId="52" fillId="17" borderId="0" applyNumberFormat="0" applyBorder="0" applyAlignment="0" applyProtection="0">
      <alignment vertical="center"/>
    </xf>
    <xf numFmtId="0" fontId="0" fillId="0" borderId="0">
      <alignment vertical="center"/>
    </xf>
    <xf numFmtId="0" fontId="51" fillId="0" borderId="0">
      <alignment vertical="center"/>
    </xf>
    <xf numFmtId="0" fontId="52" fillId="17" borderId="0" applyNumberFormat="0" applyBorder="0" applyAlignment="0" applyProtection="0">
      <alignment vertical="center"/>
    </xf>
    <xf numFmtId="0" fontId="63" fillId="17" borderId="0" applyNumberFormat="0" applyBorder="0" applyAlignment="0" applyProtection="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181" fontId="5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71" fillId="13" borderId="0" applyNumberFormat="0" applyBorder="0" applyAlignment="0" applyProtection="0">
      <alignment vertical="center"/>
    </xf>
    <xf numFmtId="0" fontId="52" fillId="17" borderId="0" applyNumberFormat="0" applyBorder="0" applyAlignment="0" applyProtection="0">
      <alignment vertical="center"/>
    </xf>
    <xf numFmtId="0" fontId="53" fillId="13" borderId="0" applyNumberFormat="0" applyBorder="0" applyAlignment="0" applyProtection="0">
      <alignment vertical="center"/>
    </xf>
    <xf numFmtId="0" fontId="52" fillId="17" borderId="0" applyNumberFormat="0" applyBorder="0" applyAlignment="0" applyProtection="0">
      <alignment vertical="center"/>
    </xf>
    <xf numFmtId="0" fontId="52" fillId="13" borderId="0" applyNumberFormat="0" applyBorder="0" applyAlignment="0" applyProtection="0">
      <alignment vertical="center"/>
    </xf>
    <xf numFmtId="0" fontId="52" fillId="17" borderId="0" applyNumberFormat="0" applyBorder="0" applyAlignment="0" applyProtection="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52"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63" fillId="17" borderId="0" applyNumberFormat="0" applyBorder="0" applyAlignment="0" applyProtection="0">
      <alignment vertical="center"/>
    </xf>
    <xf numFmtId="0" fontId="5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0" borderId="0">
      <alignment vertical="center"/>
    </xf>
    <xf numFmtId="0" fontId="50" fillId="0" borderId="0">
      <alignment vertical="center"/>
    </xf>
    <xf numFmtId="0" fontId="50"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50" fillId="0" borderId="0">
      <alignment vertical="center"/>
    </xf>
    <xf numFmtId="0" fontId="50" fillId="0" borderId="0">
      <alignment vertical="center"/>
    </xf>
    <xf numFmtId="0" fontId="52"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2" fillId="0" borderId="62" applyNumberFormat="0" applyFill="0" applyAlignment="0" applyProtection="0">
      <alignment vertical="center"/>
    </xf>
    <xf numFmtId="0" fontId="63"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77" applyNumberFormat="0" applyFill="0" applyAlignment="0" applyProtection="0">
      <alignment vertical="center"/>
    </xf>
    <xf numFmtId="0" fontId="0" fillId="0" borderId="0">
      <alignment vertical="center"/>
    </xf>
    <xf numFmtId="0" fontId="54" fillId="15" borderId="0" applyNumberFormat="0" applyBorder="0" applyAlignment="0" applyProtection="0">
      <alignment vertical="center"/>
    </xf>
    <xf numFmtId="0" fontId="52" fillId="17"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52" fillId="0" borderId="0">
      <alignment vertical="center"/>
    </xf>
    <xf numFmtId="0" fontId="54" fillId="17" borderId="0" applyNumberFormat="0" applyBorder="0" applyAlignment="0" applyProtection="0">
      <alignment vertical="center"/>
    </xf>
    <xf numFmtId="0" fontId="52" fillId="0" borderId="0">
      <alignment vertical="center"/>
    </xf>
    <xf numFmtId="0" fontId="51" fillId="0" borderId="0">
      <alignment vertical="center"/>
    </xf>
    <xf numFmtId="0" fontId="54" fillId="15" borderId="0" applyNumberFormat="0" applyBorder="0" applyAlignment="0" applyProtection="0">
      <alignment vertical="center"/>
    </xf>
    <xf numFmtId="0" fontId="50" fillId="0" borderId="0">
      <alignment vertical="center"/>
    </xf>
    <xf numFmtId="0" fontId="52" fillId="17" borderId="0" applyNumberFormat="0" applyBorder="0" applyAlignment="0" applyProtection="0">
      <alignment vertical="center"/>
    </xf>
    <xf numFmtId="0" fontId="51" fillId="0" borderId="0">
      <alignment vertical="center"/>
    </xf>
    <xf numFmtId="0" fontId="50" fillId="0" borderId="0" applyNumberFormat="0" applyAlignment="0" applyProtection="0">
      <alignment vertical="center"/>
    </xf>
    <xf numFmtId="0" fontId="53" fillId="0" borderId="0">
      <alignment vertical="center"/>
    </xf>
    <xf numFmtId="0" fontId="52" fillId="17" borderId="0" applyNumberFormat="0" applyBorder="0" applyAlignment="0" applyProtection="0">
      <alignment vertical="center"/>
    </xf>
    <xf numFmtId="0" fontId="54" fillId="15"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0" fillId="0" borderId="0">
      <alignment vertical="center"/>
    </xf>
    <xf numFmtId="0" fontId="0" fillId="0" borderId="0">
      <alignment vertical="center"/>
    </xf>
    <xf numFmtId="0" fontId="63" fillId="17" borderId="0" applyNumberFormat="0" applyBorder="0" applyAlignment="0" applyProtection="0">
      <alignment vertical="center"/>
    </xf>
    <xf numFmtId="0" fontId="51" fillId="0" borderId="0">
      <alignment vertical="center"/>
    </xf>
    <xf numFmtId="0" fontId="53" fillId="0" borderId="0">
      <alignment vertical="center"/>
    </xf>
    <xf numFmtId="0" fontId="52" fillId="17" borderId="0" applyNumberFormat="0" applyBorder="0" applyAlignment="0" applyProtection="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54" fillId="17" borderId="0" applyNumberFormat="0" applyBorder="0" applyAlignment="0" applyProtection="0">
      <alignment vertical="center"/>
    </xf>
    <xf numFmtId="0" fontId="51"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17"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2" fillId="17" borderId="0" applyNumberFormat="0" applyBorder="0" applyAlignment="0" applyProtection="0">
      <alignment vertical="center"/>
    </xf>
    <xf numFmtId="0" fontId="53"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63" fillId="17" borderId="0" applyNumberFormat="0" applyBorder="0" applyAlignment="0" applyProtection="0">
      <alignment vertical="center"/>
    </xf>
    <xf numFmtId="0" fontId="53" fillId="0" borderId="0">
      <alignment vertical="center"/>
    </xf>
    <xf numFmtId="0" fontId="0" fillId="0" borderId="0">
      <alignment vertical="center"/>
    </xf>
    <xf numFmtId="0" fontId="52" fillId="17"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4"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0" fillId="13"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4" fillId="17" borderId="0" applyNumberFormat="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17" borderId="0" applyNumberFormat="0" applyBorder="0" applyAlignment="0" applyProtection="0">
      <alignment vertical="center"/>
    </xf>
    <xf numFmtId="0" fontId="54" fillId="17" borderId="0" applyNumberFormat="0" applyBorder="0" applyAlignment="0" applyProtection="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52" fillId="17" borderId="0" applyNumberFormat="0" applyBorder="0" applyAlignment="0" applyProtection="0">
      <alignment vertical="center"/>
    </xf>
    <xf numFmtId="0" fontId="52" fillId="0" borderId="0">
      <alignment vertical="center"/>
    </xf>
    <xf numFmtId="0" fontId="53" fillId="0" borderId="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17" borderId="0" applyNumberFormat="0" applyBorder="0" applyAlignment="0" applyProtection="0">
      <alignment vertical="center"/>
    </xf>
    <xf numFmtId="0" fontId="52" fillId="0" borderId="0">
      <alignment vertical="center"/>
    </xf>
    <xf numFmtId="0" fontId="51" fillId="0" borderId="0">
      <alignment vertical="center"/>
    </xf>
    <xf numFmtId="0" fontId="52" fillId="17" borderId="0" applyNumberFormat="0" applyBorder="0" applyAlignment="0" applyProtection="0">
      <alignment vertical="center"/>
    </xf>
    <xf numFmtId="0" fontId="54" fillId="23" borderId="0" applyNumberFormat="0" applyBorder="0" applyAlignment="0" applyProtection="0">
      <alignment vertical="center"/>
    </xf>
    <xf numFmtId="0" fontId="63" fillId="23" borderId="0" applyNumberFormat="0" applyBorder="0" applyAlignment="0" applyProtection="0">
      <alignment vertical="center"/>
    </xf>
    <xf numFmtId="0" fontId="52" fillId="23" borderId="0" applyNumberFormat="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11" borderId="0" applyNumberFormat="0" applyBorder="0" applyAlignment="0" applyProtection="0">
      <alignment vertical="center"/>
    </xf>
    <xf numFmtId="0" fontId="52" fillId="23" borderId="0" applyNumberFormat="0" applyBorder="0" applyAlignment="0" applyProtection="0">
      <alignment vertical="center"/>
    </xf>
    <xf numFmtId="0" fontId="50" fillId="0" borderId="0">
      <alignment vertical="center"/>
    </xf>
    <xf numFmtId="0" fontId="50" fillId="0" borderId="0">
      <alignment vertical="center"/>
    </xf>
    <xf numFmtId="0" fontId="52" fillId="0" borderId="0">
      <alignment vertical="center"/>
    </xf>
    <xf numFmtId="0" fontId="52" fillId="11" borderId="0" applyNumberFormat="0" applyBorder="0" applyAlignment="0" applyProtection="0">
      <alignment vertical="center"/>
    </xf>
    <xf numFmtId="0" fontId="65" fillId="23" borderId="0" applyNumberFormat="0" applyBorder="0" applyAlignment="0" applyProtection="0">
      <alignment vertical="center"/>
    </xf>
    <xf numFmtId="0" fontId="0" fillId="0" borderId="0">
      <alignment vertical="center"/>
    </xf>
    <xf numFmtId="0" fontId="54" fillId="11" borderId="0" applyNumberFormat="0" applyBorder="0" applyAlignment="0" applyProtection="0">
      <alignment vertical="center"/>
    </xf>
    <xf numFmtId="0" fontId="53" fillId="0" borderId="0">
      <alignment vertical="center"/>
    </xf>
    <xf numFmtId="0" fontId="53" fillId="0" borderId="0">
      <alignment vertical="center"/>
    </xf>
    <xf numFmtId="0" fontId="63" fillId="23" borderId="0" applyNumberFormat="0" applyBorder="0" applyAlignment="0" applyProtection="0">
      <alignment vertical="center"/>
    </xf>
    <xf numFmtId="0" fontId="71" fillId="13"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71" fillId="13" borderId="0" applyNumberFormat="0" applyBorder="0" applyAlignment="0" applyProtection="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4" fillId="23" borderId="0" applyNumberFormat="0" applyBorder="0" applyAlignment="0" applyProtection="0">
      <alignment vertical="center"/>
    </xf>
    <xf numFmtId="0" fontId="52" fillId="23"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23"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4" fillId="15" borderId="0" applyNumberFormat="0" applyBorder="0" applyAlignment="0" applyProtection="0">
      <alignment vertical="center"/>
    </xf>
    <xf numFmtId="0" fontId="53" fillId="0" borderId="0">
      <alignment vertical="center"/>
    </xf>
    <xf numFmtId="0" fontId="63" fillId="23"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4" fillId="23"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0" borderId="0">
      <alignment vertical="center"/>
    </xf>
    <xf numFmtId="0" fontId="53" fillId="0" borderId="0">
      <alignment vertical="center"/>
    </xf>
    <xf numFmtId="0" fontId="52" fillId="23"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2" fillId="0" borderId="0">
      <alignment vertical="center"/>
    </xf>
    <xf numFmtId="0" fontId="52" fillId="0" borderId="0">
      <alignment vertical="center"/>
    </xf>
    <xf numFmtId="0" fontId="54" fillId="11" borderId="0" applyNumberFormat="0" applyBorder="0" applyAlignment="0" applyProtection="0">
      <alignment vertical="center"/>
    </xf>
    <xf numFmtId="0" fontId="63"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0" borderId="59" applyNumberFormat="0" applyFill="0" applyAlignment="0" applyProtection="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52" fillId="0" borderId="0">
      <alignment vertical="center"/>
    </xf>
    <xf numFmtId="0" fontId="53" fillId="0" borderId="63" applyNumberFormat="0" applyFill="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4" fillId="15" borderId="0" applyNumberFormat="0" applyBorder="0" applyAlignment="0" applyProtection="0">
      <alignment vertical="center"/>
    </xf>
    <xf numFmtId="0" fontId="52" fillId="23"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50" fillId="0"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2" fillId="23"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50" fillId="0" borderId="0">
      <alignment vertical="center"/>
    </xf>
    <xf numFmtId="0" fontId="52" fillId="0" borderId="0">
      <alignment vertical="center"/>
    </xf>
    <xf numFmtId="0" fontId="52" fillId="23" borderId="0" applyNumberFormat="0" applyBorder="0" applyAlignment="0" applyProtection="0">
      <alignment vertical="center"/>
    </xf>
    <xf numFmtId="0" fontId="54" fillId="19" borderId="0" applyNumberFormat="0" applyBorder="0" applyAlignment="0" applyProtection="0">
      <alignment vertical="center"/>
    </xf>
    <xf numFmtId="0" fontId="53" fillId="0" borderId="0">
      <alignment vertical="center"/>
    </xf>
    <xf numFmtId="0" fontId="51" fillId="0" borderId="0">
      <alignment vertical="center"/>
    </xf>
    <xf numFmtId="0" fontId="51"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2" fillId="0" borderId="59" applyNumberFormat="0" applyFill="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0" borderId="0">
      <alignment vertical="center"/>
    </xf>
    <xf numFmtId="0" fontId="51" fillId="0" borderId="0">
      <alignment vertical="center"/>
    </xf>
    <xf numFmtId="0" fontId="51" fillId="0" borderId="0">
      <alignment vertical="center"/>
    </xf>
    <xf numFmtId="0" fontId="52"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4" fillId="23" borderId="0" applyNumberFormat="0" applyBorder="0" applyAlignment="0" applyProtection="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3" fillId="0" borderId="0">
      <alignment vertical="center"/>
    </xf>
    <xf numFmtId="0" fontId="51" fillId="0" borderId="0">
      <alignment vertical="center"/>
    </xf>
    <xf numFmtId="0" fontId="51" fillId="0" borderId="0">
      <alignment vertical="center"/>
    </xf>
    <xf numFmtId="0" fontId="52" fillId="23" borderId="0" applyNumberFormat="0" applyBorder="0" applyAlignment="0" applyProtection="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2" fillId="23" borderId="0" applyNumberFormat="0" applyBorder="0" applyAlignment="0" applyProtection="0">
      <alignment vertical="center"/>
    </xf>
    <xf numFmtId="0" fontId="54" fillId="11" borderId="0" applyNumberFormat="0" applyBorder="0" applyAlignment="0" applyProtection="0">
      <alignment vertical="center"/>
    </xf>
    <xf numFmtId="0" fontId="63" fillId="23" borderId="0" applyNumberFormat="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2" fillId="0" borderId="59" applyNumberFormat="0" applyFill="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4"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3" borderId="0" applyNumberFormat="0" applyBorder="0" applyAlignment="0" applyProtection="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23" borderId="0" applyNumberFormat="0" applyBorder="0" applyAlignment="0" applyProtection="0">
      <alignment vertical="center"/>
    </xf>
    <xf numFmtId="0" fontId="54" fillId="11" borderId="0" applyNumberFormat="0" applyBorder="0" applyAlignment="0" applyProtection="0">
      <alignment vertical="center"/>
    </xf>
    <xf numFmtId="0" fontId="51" fillId="0" borderId="62" applyNumberFormat="0" applyFill="0" applyAlignment="0" applyProtection="0">
      <alignment vertical="center"/>
    </xf>
    <xf numFmtId="0" fontId="63"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4" fillId="15" borderId="0" applyNumberFormat="0" applyBorder="0" applyAlignment="0" applyProtection="0">
      <alignment vertical="center"/>
    </xf>
    <xf numFmtId="0" fontId="53" fillId="0" borderId="0">
      <alignment vertical="center"/>
    </xf>
    <xf numFmtId="0" fontId="52" fillId="23" borderId="0" applyNumberFormat="0" applyBorder="0" applyAlignment="0" applyProtection="0">
      <alignment vertical="center"/>
    </xf>
    <xf numFmtId="0" fontId="0" fillId="0" borderId="0">
      <alignment vertical="center"/>
    </xf>
    <xf numFmtId="0" fontId="54" fillId="23" borderId="0" applyNumberFormat="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54" fillId="23" borderId="0" applyNumberFormat="0" applyBorder="0" applyAlignment="0" applyProtection="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3" fillId="13" borderId="0" applyNumberFormat="0" applyBorder="0" applyAlignment="0" applyProtection="0">
      <alignment vertical="center"/>
    </xf>
    <xf numFmtId="0" fontId="54" fillId="23" borderId="0" applyNumberFormat="0" applyBorder="0" applyAlignment="0" applyProtection="0">
      <alignment vertical="center"/>
    </xf>
    <xf numFmtId="0" fontId="54" fillId="15" borderId="0" applyNumberFormat="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51" fillId="0" borderId="0">
      <alignment vertical="center"/>
    </xf>
    <xf numFmtId="0" fontId="52" fillId="23" borderId="0" applyNumberFormat="0" applyBorder="0" applyAlignment="0" applyProtection="0">
      <alignment vertical="center"/>
    </xf>
    <xf numFmtId="0" fontId="0" fillId="0" borderId="0">
      <alignment vertical="center"/>
    </xf>
    <xf numFmtId="0" fontId="52" fillId="23" borderId="0" applyNumberFormat="0" applyBorder="0" applyAlignment="0" applyProtection="0">
      <alignment vertical="center"/>
    </xf>
    <xf numFmtId="0" fontId="50" fillId="0" borderId="0">
      <alignment vertical="center"/>
    </xf>
    <xf numFmtId="0" fontId="54" fillId="15" borderId="0" applyNumberFormat="0" applyBorder="0" applyAlignment="0" applyProtection="0">
      <alignment vertical="center"/>
    </xf>
    <xf numFmtId="0" fontId="53" fillId="0" borderId="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0" fillId="0" borderId="0">
      <alignment vertical="center"/>
    </xf>
    <xf numFmtId="0" fontId="63" fillId="23" borderId="0" applyNumberFormat="0" applyBorder="0" applyAlignment="0" applyProtection="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1" fillId="0" borderId="0">
      <alignment vertical="center"/>
    </xf>
    <xf numFmtId="0" fontId="50" fillId="0" borderId="0" applyNumberFormat="0" applyFill="0" applyBorder="0" applyAlignment="0" applyProtection="0">
      <alignment vertical="center"/>
    </xf>
    <xf numFmtId="0" fontId="0" fillId="0" borderId="0">
      <alignment vertical="center"/>
    </xf>
    <xf numFmtId="0" fontId="54" fillId="23" borderId="0" applyNumberFormat="0" applyBorder="0" applyAlignment="0" applyProtection="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0" fillId="0" borderId="0">
      <alignment vertical="center"/>
    </xf>
    <xf numFmtId="0" fontId="0" fillId="0" borderId="0">
      <alignment vertical="center"/>
    </xf>
    <xf numFmtId="0" fontId="51" fillId="0" borderId="62" applyNumberFormat="0" applyFill="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0" fillId="0" borderId="0">
      <alignment vertical="center"/>
    </xf>
    <xf numFmtId="0" fontId="51" fillId="0" borderId="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2" fillId="23" borderId="0" applyNumberFormat="0" applyBorder="0" applyAlignment="0" applyProtection="0">
      <alignment vertical="center"/>
    </xf>
    <xf numFmtId="0" fontId="53" fillId="0" borderId="63" applyNumberFormat="0" applyFill="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63" fillId="23" borderId="0" applyNumberFormat="0" applyBorder="0" applyAlignment="0" applyProtection="0">
      <alignment vertical="center"/>
    </xf>
    <xf numFmtId="0" fontId="0" fillId="0" borderId="0">
      <alignment vertical="center"/>
    </xf>
    <xf numFmtId="0" fontId="52" fillId="23" borderId="0" applyNumberFormat="0" applyBorder="0" applyAlignment="0" applyProtection="0">
      <alignment vertical="center"/>
    </xf>
    <xf numFmtId="0" fontId="52" fillId="0" borderId="0">
      <alignment vertical="center"/>
    </xf>
    <xf numFmtId="0" fontId="54" fillId="23" borderId="0" applyNumberFormat="0" applyBorder="0" applyAlignment="0" applyProtection="0">
      <alignment vertical="center"/>
    </xf>
    <xf numFmtId="0" fontId="56" fillId="0" borderId="0" applyNumberFormat="0" applyFill="0" applyBorder="0" applyAlignment="0" applyProtection="0">
      <alignment vertical="center"/>
    </xf>
    <xf numFmtId="0" fontId="52" fillId="0" borderId="0">
      <alignment vertical="center"/>
    </xf>
    <xf numFmtId="0" fontId="56" fillId="0" borderId="0" applyNumberFormat="0" applyFill="0" applyBorder="0" applyAlignment="0" applyProtection="0">
      <alignment vertical="center"/>
    </xf>
    <xf numFmtId="0" fontId="52" fillId="23" borderId="0" applyNumberFormat="0" applyBorder="0" applyAlignment="0" applyProtection="0">
      <alignment vertical="center"/>
    </xf>
    <xf numFmtId="0" fontId="54" fillId="23" borderId="0" applyNumberFormat="0" applyBorder="0" applyAlignment="0" applyProtection="0">
      <alignment vertical="center"/>
    </xf>
    <xf numFmtId="0" fontId="56" fillId="0" borderId="0" applyNumberFormat="0" applyFill="0" applyBorder="0" applyAlignment="0" applyProtection="0">
      <alignment vertical="center"/>
    </xf>
    <xf numFmtId="0" fontId="54" fillId="23" borderId="0" applyNumberFormat="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2" fillId="0" borderId="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2" fillId="19" borderId="0" applyNumberFormat="0" applyBorder="0" applyAlignment="0" applyProtection="0">
      <alignment vertical="center"/>
    </xf>
    <xf numFmtId="0" fontId="50" fillId="0" borderId="0" applyNumberFormat="0" applyBorder="0" applyAlignment="0" applyProtection="0">
      <alignment vertical="center"/>
    </xf>
    <xf numFmtId="0" fontId="50" fillId="0" borderId="0" applyNumberFormat="0" applyFill="0" applyBorder="0" applyAlignment="0" applyProtection="0">
      <alignment vertical="center"/>
    </xf>
    <xf numFmtId="0" fontId="52" fillId="23" borderId="0" applyNumberFormat="0" applyBorder="0" applyAlignment="0" applyProtection="0">
      <alignment vertical="center"/>
    </xf>
    <xf numFmtId="0" fontId="52" fillId="19" borderId="0" applyNumberFormat="0" applyBorder="0" applyAlignment="0" applyProtection="0">
      <alignment vertical="center"/>
    </xf>
    <xf numFmtId="0" fontId="54" fillId="23" borderId="0" applyNumberFormat="0" applyBorder="0" applyAlignment="0" applyProtection="0">
      <alignment vertical="center"/>
    </xf>
    <xf numFmtId="0" fontId="52" fillId="0" borderId="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2" fillId="1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5" borderId="0" applyNumberFormat="0" applyBorder="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5" borderId="0" applyNumberFormat="0" applyBorder="0" applyAlignment="0" applyProtection="0">
      <alignment vertical="center"/>
    </xf>
    <xf numFmtId="0" fontId="52" fillId="19" borderId="0" applyNumberFormat="0" applyBorder="0" applyAlignment="0" applyProtection="0">
      <alignment vertical="center"/>
    </xf>
    <xf numFmtId="0" fontId="50" fillId="0" borderId="0">
      <alignment vertical="center"/>
    </xf>
    <xf numFmtId="0" fontId="65" fillId="15" borderId="0" applyNumberFormat="0" applyBorder="0" applyAlignment="0" applyProtection="0">
      <alignment vertical="center"/>
    </xf>
    <xf numFmtId="0" fontId="53" fillId="0" borderId="0">
      <alignment vertical="center"/>
    </xf>
    <xf numFmtId="0" fontId="63" fillId="15"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15" borderId="0" applyNumberFormat="0" applyBorder="0" applyAlignment="0" applyProtection="0">
      <alignment vertical="center"/>
    </xf>
    <xf numFmtId="0" fontId="52" fillId="0" borderId="0">
      <alignment vertical="center"/>
    </xf>
    <xf numFmtId="0" fontId="52" fillId="15" borderId="0" applyNumberFormat="0" applyBorder="0" applyAlignment="0" applyProtection="0">
      <alignment vertical="center"/>
    </xf>
    <xf numFmtId="0" fontId="50" fillId="0" borderId="0">
      <alignment vertical="center"/>
    </xf>
    <xf numFmtId="0" fontId="52" fillId="15" borderId="0" applyNumberFormat="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52" fillId="15" borderId="0" applyNumberFormat="0" applyBorder="0" applyAlignment="0" applyProtection="0">
      <alignment vertical="center"/>
    </xf>
    <xf numFmtId="0" fontId="52" fillId="0" borderId="0">
      <alignment vertical="center"/>
    </xf>
    <xf numFmtId="0" fontId="52" fillId="0" borderId="62" applyNumberFormat="0" applyFill="0" applyAlignment="0" applyProtection="0">
      <alignment vertical="center"/>
    </xf>
    <xf numFmtId="0" fontId="50" fillId="0" borderId="0">
      <alignment vertical="center"/>
    </xf>
    <xf numFmtId="0" fontId="53" fillId="0" borderId="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0" fontId="0" fillId="0" borderId="0">
      <alignment vertical="center"/>
    </xf>
    <xf numFmtId="0" fontId="51"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9" fontId="50" fillId="0" borderId="0" applyFont="0" applyFill="0" applyBorder="0" applyAlignment="0" applyProtection="0"/>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9" fontId="50" fillId="0" borderId="0" applyFont="0" applyFill="0" applyBorder="0" applyAlignment="0" applyProtection="0"/>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pplyNumberFormat="0" applyFill="0" applyBorder="0" applyAlignment="0" applyProtection="0">
      <alignment vertical="center"/>
    </xf>
    <xf numFmtId="9" fontId="50" fillId="0" borderId="0" applyFont="0" applyFill="0" applyBorder="0" applyAlignment="0" applyProtection="0"/>
    <xf numFmtId="0" fontId="51" fillId="0" borderId="0">
      <alignment vertical="center"/>
    </xf>
    <xf numFmtId="0" fontId="51" fillId="0" borderId="0">
      <alignment vertical="center"/>
    </xf>
    <xf numFmtId="0" fontId="0" fillId="0" borderId="0">
      <alignment vertical="center"/>
    </xf>
    <xf numFmtId="0" fontId="52" fillId="0" borderId="0">
      <alignment vertical="center"/>
    </xf>
    <xf numFmtId="0" fontId="63" fillId="15" borderId="0" applyNumberFormat="0" applyBorder="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3" fillId="0" borderId="0">
      <alignment vertical="center"/>
    </xf>
    <xf numFmtId="0" fontId="54" fillId="9" borderId="0" applyNumberFormat="0" applyBorder="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2" fillId="0" borderId="62" applyNumberFormat="0" applyFill="0" applyAlignment="0" applyProtection="0">
      <alignment vertical="center"/>
    </xf>
    <xf numFmtId="0" fontId="51" fillId="0" borderId="0">
      <alignment vertical="center"/>
    </xf>
    <xf numFmtId="0" fontId="50"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0" fontId="51"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0" fillId="0" borderId="0">
      <alignment vertical="center"/>
    </xf>
    <xf numFmtId="0" fontId="52" fillId="0" borderId="0">
      <alignment vertical="center"/>
    </xf>
    <xf numFmtId="0" fontId="63" fillId="15" borderId="0" applyNumberFormat="0" applyBorder="0" applyAlignment="0" applyProtection="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52" fillId="16" borderId="0" applyNumberFormat="0" applyBorder="0" applyAlignment="0" applyProtection="0">
      <alignment vertical="center"/>
    </xf>
    <xf numFmtId="0" fontId="50" fillId="0" borderId="0">
      <alignment vertical="center"/>
    </xf>
    <xf numFmtId="0" fontId="52" fillId="0" borderId="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3" fillId="0" borderId="0">
      <alignment vertical="center"/>
    </xf>
    <xf numFmtId="0" fontId="52" fillId="16"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0" fillId="0" borderId="0">
      <alignment vertical="center"/>
    </xf>
    <xf numFmtId="0" fontId="0" fillId="0" borderId="0">
      <alignment vertical="center"/>
    </xf>
    <xf numFmtId="0" fontId="52" fillId="15" borderId="0" applyNumberFormat="0" applyBorder="0" applyAlignment="0" applyProtection="0">
      <alignment vertical="center"/>
    </xf>
    <xf numFmtId="0" fontId="54" fillId="15"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0" fillId="0" borderId="0">
      <alignment vertical="center"/>
    </xf>
    <xf numFmtId="0" fontId="50" fillId="0" borderId="0" applyProtection="0">
      <alignment vertical="center"/>
    </xf>
    <xf numFmtId="0" fontId="52" fillId="0" borderId="0">
      <alignment vertical="center"/>
    </xf>
    <xf numFmtId="0" fontId="52" fillId="15" borderId="0" applyNumberFormat="0" applyBorder="0" applyAlignment="0" applyProtection="0">
      <alignment vertical="center"/>
    </xf>
    <xf numFmtId="0" fontId="52" fillId="0" borderId="0">
      <alignment vertical="center"/>
    </xf>
    <xf numFmtId="0" fontId="50" fillId="0" borderId="0">
      <alignment vertical="center"/>
    </xf>
    <xf numFmtId="0" fontId="52" fillId="15" borderId="0" applyNumberFormat="0" applyBorder="0" applyAlignment="0" applyProtection="0">
      <alignment vertical="center"/>
    </xf>
    <xf numFmtId="0" fontId="50" fillId="0" borderId="0">
      <alignment vertical="center"/>
    </xf>
    <xf numFmtId="0" fontId="63" fillId="15" borderId="0" applyNumberFormat="0" applyBorder="0" applyAlignment="0" applyProtection="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9" fontId="50" fillId="0" borderId="0" applyFont="0" applyFill="0" applyBorder="0" applyAlignment="0" applyProtection="0"/>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51" fillId="0" borderId="0">
      <alignment vertical="center"/>
    </xf>
    <xf numFmtId="0" fontId="51" fillId="0" borderId="0">
      <alignment vertical="center"/>
    </xf>
    <xf numFmtId="0" fontId="52" fillId="15" borderId="0" applyNumberFormat="0" applyBorder="0" applyAlignment="0" applyProtection="0">
      <alignment vertical="center"/>
    </xf>
    <xf numFmtId="0" fontId="63" fillId="15" borderId="0" applyNumberFormat="0" applyBorder="0" applyAlignment="0" applyProtection="0">
      <alignment vertical="center"/>
    </xf>
    <xf numFmtId="0" fontId="53" fillId="0" borderId="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0" fontId="52" fillId="15" borderId="0" applyNumberFormat="0" applyBorder="0" applyAlignment="0" applyProtection="0">
      <alignment vertical="center"/>
    </xf>
    <xf numFmtId="0" fontId="54" fillId="15" borderId="0" applyNumberFormat="0" applyBorder="0" applyAlignment="0" applyProtection="0">
      <alignment vertical="center"/>
    </xf>
    <xf numFmtId="0" fontId="0" fillId="0" borderId="0">
      <alignment vertical="center"/>
    </xf>
    <xf numFmtId="0" fontId="0" fillId="0" borderId="0">
      <alignment vertical="center"/>
    </xf>
    <xf numFmtId="0" fontId="54" fillId="15" borderId="0" applyNumberFormat="0" applyBorder="0" applyAlignment="0" applyProtection="0">
      <alignment vertical="center"/>
    </xf>
    <xf numFmtId="0" fontId="53" fillId="0" borderId="0">
      <alignment vertical="center"/>
    </xf>
    <xf numFmtId="0" fontId="54" fillId="15" borderId="0" applyNumberFormat="0" applyBorder="0" applyAlignment="0" applyProtection="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2" fillId="15" borderId="0" applyNumberFormat="0" applyBorder="0" applyAlignment="0" applyProtection="0">
      <alignment vertical="center"/>
    </xf>
    <xf numFmtId="0" fontId="50" fillId="0" borderId="0">
      <alignment vertical="center"/>
    </xf>
    <xf numFmtId="0" fontId="6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54" fillId="15" borderId="0" applyNumberFormat="0" applyBorder="0" applyAlignment="0" applyProtection="0">
      <alignment vertical="center"/>
    </xf>
    <xf numFmtId="0" fontId="52" fillId="0" borderId="63" applyNumberFormat="0" applyFill="0" applyAlignment="0" applyProtection="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4" fillId="15" borderId="0" applyNumberFormat="0" applyBorder="0" applyAlignment="0" applyProtection="0">
      <alignment vertical="center"/>
    </xf>
    <xf numFmtId="0" fontId="52" fillId="15" borderId="0" applyNumberFormat="0" applyBorder="0" applyAlignment="0" applyProtection="0">
      <alignment vertical="center"/>
    </xf>
    <xf numFmtId="0" fontId="54" fillId="15" borderId="0" applyNumberFormat="0" applyBorder="0" applyAlignment="0" applyProtection="0">
      <alignment vertical="center"/>
    </xf>
    <xf numFmtId="0" fontId="54" fillId="15" borderId="0" applyNumberFormat="0" applyBorder="0" applyAlignment="0" applyProtection="0">
      <alignment vertical="center"/>
    </xf>
    <xf numFmtId="0" fontId="52" fillId="0" borderId="0">
      <alignment vertical="center"/>
    </xf>
    <xf numFmtId="0" fontId="53" fillId="0" borderId="0">
      <alignment vertical="center"/>
    </xf>
    <xf numFmtId="0" fontId="52" fillId="0" borderId="0">
      <alignment vertical="center"/>
    </xf>
    <xf numFmtId="0" fontId="0" fillId="0" borderId="0">
      <alignment vertical="center"/>
    </xf>
    <xf numFmtId="0" fontId="51" fillId="0" borderId="0">
      <alignment vertical="center"/>
    </xf>
    <xf numFmtId="0" fontId="52" fillId="15" borderId="0" applyNumberFormat="0" applyBorder="0" applyAlignment="0" applyProtection="0">
      <alignment vertical="center"/>
    </xf>
    <xf numFmtId="0" fontId="0" fillId="0" borderId="0">
      <alignment vertical="center"/>
    </xf>
    <xf numFmtId="0" fontId="63" fillId="15" borderId="0" applyNumberFormat="0" applyBorder="0" applyAlignment="0" applyProtection="0">
      <alignment vertical="center"/>
    </xf>
    <xf numFmtId="0" fontId="52" fillId="15" borderId="0" applyNumberFormat="0" applyBorder="0" applyAlignment="0" applyProtection="0">
      <alignment vertical="center"/>
    </xf>
    <xf numFmtId="0" fontId="53" fillId="0" borderId="0">
      <alignment vertical="center"/>
    </xf>
    <xf numFmtId="0" fontId="54" fillId="15" borderId="0" applyNumberFormat="0" applyBorder="0" applyAlignment="0" applyProtection="0">
      <alignment vertical="center"/>
    </xf>
    <xf numFmtId="0" fontId="0" fillId="0" borderId="0">
      <alignment vertical="center"/>
    </xf>
    <xf numFmtId="0" fontId="52" fillId="0" borderId="0">
      <alignment vertical="center"/>
    </xf>
    <xf numFmtId="0" fontId="54" fillId="15" borderId="0" applyNumberFormat="0" applyBorder="0" applyAlignment="0" applyProtection="0">
      <alignment vertical="center"/>
    </xf>
    <xf numFmtId="0" fontId="53" fillId="0" borderId="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4" fillId="15" borderId="0" applyNumberFormat="0" applyBorder="0" applyAlignment="0" applyProtection="0">
      <alignment vertical="center"/>
    </xf>
    <xf numFmtId="0" fontId="53" fillId="0" borderId="0">
      <alignment vertical="center"/>
    </xf>
    <xf numFmtId="0" fontId="54" fillId="15" borderId="0" applyNumberFormat="0" applyBorder="0" applyAlignment="0" applyProtection="0">
      <alignment vertical="center"/>
    </xf>
    <xf numFmtId="0" fontId="52" fillId="0" borderId="0">
      <alignment vertical="center"/>
    </xf>
    <xf numFmtId="0" fontId="51"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86" fillId="0" borderId="63" applyNumberFormat="0" applyFill="0" applyAlignment="0" applyProtection="0">
      <alignment vertical="center"/>
    </xf>
    <xf numFmtId="0" fontId="52" fillId="15" borderId="0" applyNumberFormat="0" applyBorder="0" applyAlignment="0" applyProtection="0">
      <alignment vertical="center"/>
    </xf>
    <xf numFmtId="0" fontId="63" fillId="15" borderId="0" applyNumberFormat="0" applyBorder="0" applyAlignment="0" applyProtection="0">
      <alignment vertical="center"/>
    </xf>
    <xf numFmtId="0" fontId="52" fillId="15" borderId="0" applyNumberFormat="0" applyBorder="0" applyAlignment="0" applyProtection="0">
      <alignment vertical="center"/>
    </xf>
    <xf numFmtId="0" fontId="52" fillId="19" borderId="0" applyNumberFormat="0" applyBorder="0" applyAlignment="0" applyProtection="0">
      <alignment vertical="center"/>
    </xf>
    <xf numFmtId="0" fontId="52" fillId="15" borderId="0" applyNumberFormat="0" applyBorder="0" applyAlignment="0" applyProtection="0">
      <alignment vertical="center"/>
    </xf>
    <xf numFmtId="0" fontId="52" fillId="19" borderId="0" applyNumberFormat="0" applyBorder="0" applyAlignment="0" applyProtection="0">
      <alignment vertical="center"/>
    </xf>
    <xf numFmtId="0" fontId="54" fillId="15" borderId="0" applyNumberFormat="0" applyBorder="0" applyAlignment="0" applyProtection="0">
      <alignment vertical="center"/>
    </xf>
    <xf numFmtId="0" fontId="0" fillId="0" borderId="0">
      <alignment vertical="center"/>
    </xf>
    <xf numFmtId="0" fontId="52" fillId="19" borderId="0" applyNumberFormat="0" applyBorder="0" applyAlignment="0" applyProtection="0">
      <alignment vertical="center"/>
    </xf>
    <xf numFmtId="0" fontId="54" fillId="15"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0" fillId="0" borderId="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87" fillId="0" borderId="59" applyNumberFormat="0" applyFill="0" applyAlignment="0" applyProtection="0">
      <alignment vertical="center"/>
    </xf>
    <xf numFmtId="0" fontId="52" fillId="15" borderId="0" applyNumberFormat="0" applyBorder="0" applyAlignment="0" applyProtection="0">
      <alignment vertical="center"/>
    </xf>
    <xf numFmtId="0" fontId="63" fillId="16" borderId="0" applyNumberFormat="0" applyBorder="0" applyAlignment="0" applyProtection="0">
      <alignment vertical="center"/>
    </xf>
    <xf numFmtId="0" fontId="52" fillId="0" borderId="59" applyNumberFormat="0" applyFill="0" applyAlignment="0" applyProtection="0">
      <alignment vertical="center"/>
    </xf>
    <xf numFmtId="0" fontId="52" fillId="16" borderId="0" applyNumberFormat="0" applyBorder="0" applyAlignment="0" applyProtection="0">
      <alignment vertical="center"/>
    </xf>
    <xf numFmtId="0" fontId="50" fillId="0" borderId="0">
      <alignment vertical="center"/>
    </xf>
    <xf numFmtId="0" fontId="52" fillId="16" borderId="0" applyNumberFormat="0" applyBorder="0" applyAlignment="0" applyProtection="0">
      <alignment vertical="center"/>
    </xf>
    <xf numFmtId="0" fontId="51" fillId="0" borderId="0">
      <alignment vertical="center"/>
    </xf>
    <xf numFmtId="0" fontId="0" fillId="0" borderId="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4" fillId="16" borderId="0" applyNumberFormat="0" applyBorder="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2" fillId="16" borderId="0" applyNumberFormat="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2" fillId="16" borderId="0" applyNumberFormat="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65" fillId="16" borderId="0" applyNumberFormat="0" applyBorder="0" applyAlignment="0" applyProtection="0">
      <alignment vertical="center"/>
    </xf>
    <xf numFmtId="0" fontId="50" fillId="0" borderId="0">
      <alignment vertical="center"/>
    </xf>
    <xf numFmtId="0" fontId="52" fillId="16" borderId="0" applyNumberFormat="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52" fillId="16" borderId="0" applyNumberFormat="0" applyBorder="0" applyAlignment="0" applyProtection="0">
      <alignment vertical="center"/>
    </xf>
    <xf numFmtId="0" fontId="0" fillId="0" borderId="0">
      <alignment vertical="center"/>
    </xf>
    <xf numFmtId="0" fontId="50" fillId="0" borderId="0">
      <alignment vertical="center"/>
    </xf>
    <xf numFmtId="0" fontId="65" fillId="16" borderId="0" applyNumberFormat="0" applyBorder="0" applyAlignment="0" applyProtection="0">
      <alignment vertical="center"/>
    </xf>
    <xf numFmtId="0" fontId="63" fillId="16" borderId="0" applyNumberFormat="0" applyBorder="0" applyAlignment="0" applyProtection="0">
      <alignment vertical="center"/>
    </xf>
    <xf numFmtId="9" fontId="53" fillId="0" borderId="0" applyFont="0" applyFill="0" applyBorder="0" applyAlignment="0" applyProtection="0"/>
    <xf numFmtId="0" fontId="53" fillId="0" borderId="0">
      <alignment vertical="center"/>
    </xf>
    <xf numFmtId="0" fontId="51" fillId="0" borderId="0">
      <alignment vertical="center"/>
    </xf>
    <xf numFmtId="0" fontId="53" fillId="0" borderId="0">
      <alignment vertical="center"/>
    </xf>
    <xf numFmtId="0" fontId="52" fillId="16" borderId="0" applyNumberFormat="0" applyBorder="0" applyAlignment="0" applyProtection="0">
      <alignment vertical="center"/>
    </xf>
    <xf numFmtId="9" fontId="50" fillId="0" borderId="0" applyFont="0" applyFill="0" applyBorder="0" applyAlignment="0" applyProtection="0"/>
    <xf numFmtId="0" fontId="53" fillId="0" borderId="0">
      <alignment vertical="center"/>
    </xf>
    <xf numFmtId="0" fontId="51" fillId="0" borderId="0">
      <alignment vertical="center"/>
    </xf>
    <xf numFmtId="0" fontId="0" fillId="0" borderId="0">
      <alignment vertical="center"/>
    </xf>
    <xf numFmtId="0" fontId="54" fillId="12" borderId="0" applyNumberFormat="0" applyBorder="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16" borderId="0" applyNumberFormat="0" applyBorder="0" applyAlignment="0" applyProtection="0">
      <alignment vertical="center"/>
    </xf>
    <xf numFmtId="9" fontId="50" fillId="0" borderId="0" applyFont="0" applyFill="0" applyBorder="0" applyAlignment="0" applyProtection="0"/>
    <xf numFmtId="0" fontId="51" fillId="0" borderId="0">
      <alignment vertical="center"/>
    </xf>
    <xf numFmtId="0" fontId="50" fillId="0" borderId="0">
      <alignment vertical="center"/>
    </xf>
    <xf numFmtId="9" fontId="52" fillId="0" borderId="0" applyFont="0" applyFill="0" applyBorder="0" applyAlignment="0" applyProtection="0">
      <alignment vertical="center"/>
    </xf>
    <xf numFmtId="0" fontId="53" fillId="0" borderId="0">
      <alignment vertical="center"/>
    </xf>
    <xf numFmtId="0" fontId="51" fillId="0" borderId="0">
      <alignment vertical="center"/>
    </xf>
    <xf numFmtId="0" fontId="50" fillId="0" borderId="0">
      <alignment vertical="center"/>
    </xf>
    <xf numFmtId="9" fontId="51" fillId="0" borderId="0" applyFont="0" applyFill="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52" fillId="16" borderId="0" applyNumberFormat="0" applyBorder="0" applyAlignment="0" applyProtection="0">
      <alignment vertical="center"/>
    </xf>
    <xf numFmtId="0" fontId="56" fillId="0" borderId="0" applyNumberFormat="0" applyFill="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50" fillId="0" borderId="0">
      <alignment vertical="center"/>
    </xf>
    <xf numFmtId="0" fontId="63" fillId="16" borderId="0" applyNumberFormat="0" applyBorder="0" applyAlignment="0" applyProtection="0">
      <alignment vertical="center"/>
    </xf>
    <xf numFmtId="0" fontId="53" fillId="0" borderId="0">
      <alignment vertical="center"/>
    </xf>
    <xf numFmtId="0" fontId="53" fillId="0" borderId="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1" fillId="0" borderId="62" applyNumberFormat="0" applyFill="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16" borderId="0" applyNumberFormat="0" applyBorder="0" applyAlignment="0" applyProtection="0">
      <alignment vertical="center"/>
    </xf>
    <xf numFmtId="0" fontId="50" fillId="0" borderId="0">
      <alignment vertical="center"/>
    </xf>
    <xf numFmtId="0" fontId="52" fillId="16"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0" fillId="0" borderId="0">
      <alignment vertical="center"/>
    </xf>
    <xf numFmtId="0" fontId="50" fillId="0" borderId="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53" fillId="0" borderId="0">
      <alignment vertical="center"/>
    </xf>
    <xf numFmtId="0" fontId="53" fillId="0" borderId="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63" fillId="16" borderId="0" applyNumberFormat="0" applyBorder="0" applyAlignment="0" applyProtection="0">
      <alignment vertical="center"/>
    </xf>
    <xf numFmtId="0" fontId="53" fillId="0" borderId="0">
      <alignment vertical="center"/>
    </xf>
    <xf numFmtId="0" fontId="52"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0" fillId="0" borderId="0">
      <alignment vertical="center"/>
    </xf>
    <xf numFmtId="0" fontId="52" fillId="0" borderId="0" applyNumberFormat="0" applyBorder="0" applyAlignment="0" applyProtection="0">
      <alignment vertical="center"/>
    </xf>
    <xf numFmtId="0" fontId="51" fillId="0" borderId="0">
      <alignment vertical="center"/>
    </xf>
    <xf numFmtId="0" fontId="51" fillId="0" borderId="0">
      <alignment vertical="center"/>
    </xf>
    <xf numFmtId="0" fontId="54" fillId="16"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0" fillId="13" borderId="0" applyNumberFormat="0" applyBorder="0" applyAlignment="0" applyProtection="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9" fontId="50" fillId="0" borderId="0" applyFont="0" applyFill="0" applyBorder="0" applyAlignment="0" applyProtection="0"/>
    <xf numFmtId="0" fontId="53" fillId="0" borderId="0">
      <alignment vertical="center"/>
    </xf>
    <xf numFmtId="0" fontId="52"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0" fillId="0" borderId="0">
      <alignment vertical="center"/>
    </xf>
    <xf numFmtId="0" fontId="52" fillId="11" borderId="0" applyNumberFormat="0" applyBorder="0" applyAlignment="0" applyProtection="0">
      <alignment vertical="center"/>
    </xf>
    <xf numFmtId="0" fontId="52" fillId="0" borderId="0">
      <alignment vertical="center"/>
    </xf>
    <xf numFmtId="0" fontId="54" fillId="16" borderId="0" applyNumberFormat="0" applyBorder="0" applyAlignment="0" applyProtection="0">
      <alignment vertical="center"/>
    </xf>
    <xf numFmtId="0" fontId="53" fillId="0" borderId="0">
      <alignment vertical="center"/>
    </xf>
    <xf numFmtId="0" fontId="53" fillId="0" borderId="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53" fillId="0" borderId="0">
      <alignment vertical="center"/>
    </xf>
    <xf numFmtId="0" fontId="0" fillId="0" borderId="0">
      <alignment vertical="center"/>
    </xf>
    <xf numFmtId="0" fontId="52" fillId="16" borderId="0" applyNumberFormat="0" applyBorder="0" applyAlignment="0" applyProtection="0">
      <alignment vertical="center"/>
    </xf>
    <xf numFmtId="0" fontId="63" fillId="16" borderId="0" applyNumberFormat="0" applyBorder="0" applyAlignment="0" applyProtection="0">
      <alignment vertical="center"/>
    </xf>
    <xf numFmtId="0" fontId="52" fillId="16" borderId="0" applyNumberFormat="0" applyBorder="0" applyAlignment="0" applyProtection="0">
      <alignment vertical="center"/>
    </xf>
    <xf numFmtId="0" fontId="50" fillId="0" borderId="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2" fillId="0" borderId="63" applyNumberFormat="0" applyFill="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2" fillId="0" borderId="63" applyNumberFormat="0" applyFill="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63" fillId="16" borderId="0" applyNumberFormat="0" applyBorder="0" applyAlignment="0" applyProtection="0">
      <alignment vertical="center"/>
    </xf>
    <xf numFmtId="9" fontId="50" fillId="0" borderId="0" applyFont="0" applyFill="0" applyBorder="0" applyAlignment="0" applyProtection="0"/>
    <xf numFmtId="0" fontId="52" fillId="16"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1" fillId="0" borderId="62" applyNumberFormat="0" applyFill="0" applyAlignment="0" applyProtection="0">
      <alignment vertical="center"/>
    </xf>
    <xf numFmtId="0" fontId="53" fillId="0" borderId="0">
      <alignment vertical="center"/>
    </xf>
    <xf numFmtId="0" fontId="54" fillId="16"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4" fillId="16" borderId="0" applyNumberFormat="0" applyBorder="0" applyAlignment="0" applyProtection="0">
      <alignment vertical="center"/>
    </xf>
    <xf numFmtId="0" fontId="52" fillId="0" borderId="59" applyNumberFormat="0" applyFill="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2" fillId="0" borderId="63" applyNumberFormat="0" applyFill="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0" fillId="0" borderId="0">
      <alignment vertical="center"/>
    </xf>
    <xf numFmtId="0" fontId="52" fillId="16" borderId="0" applyNumberFormat="0" applyBorder="0" applyAlignment="0" applyProtection="0">
      <alignment vertical="center"/>
    </xf>
    <xf numFmtId="0" fontId="0" fillId="0" borderId="0">
      <alignment vertical="center"/>
    </xf>
    <xf numFmtId="0" fontId="52" fillId="19" borderId="0" applyNumberFormat="0" applyBorder="0" applyAlignment="0" applyProtection="0">
      <alignment vertical="center"/>
    </xf>
    <xf numFmtId="0" fontId="65" fillId="19" borderId="0" applyNumberFormat="0" applyBorder="0" applyAlignment="0" applyProtection="0">
      <alignment vertical="center"/>
    </xf>
    <xf numFmtId="0" fontId="63" fillId="19" borderId="0" applyNumberFormat="0" applyBorder="0" applyAlignment="0" applyProtection="0">
      <alignment vertical="center"/>
    </xf>
    <xf numFmtId="0" fontId="0" fillId="0" borderId="0">
      <alignment vertical="center"/>
    </xf>
    <xf numFmtId="0" fontId="51" fillId="0" borderId="0">
      <alignment vertical="center"/>
    </xf>
    <xf numFmtId="0" fontId="52" fillId="19"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2" fillId="19"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2" fillId="19" borderId="0" applyNumberFormat="0" applyBorder="0" applyAlignment="0" applyProtection="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5" fillId="13"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0" fillId="0" borderId="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3" fillId="0" borderId="63" applyNumberFormat="0" applyFill="0" applyAlignment="0" applyProtection="0">
      <alignment vertical="center"/>
    </xf>
    <xf numFmtId="0" fontId="52" fillId="0" borderId="0">
      <alignment vertical="center"/>
    </xf>
    <xf numFmtId="0" fontId="52" fillId="0" borderId="0">
      <alignment vertical="center"/>
    </xf>
    <xf numFmtId="0" fontId="52" fillId="19" borderId="0" applyNumberFormat="0" applyBorder="0" applyAlignment="0" applyProtection="0">
      <alignment vertical="center"/>
    </xf>
    <xf numFmtId="0" fontId="52" fillId="0" borderId="0">
      <alignment vertical="center"/>
    </xf>
    <xf numFmtId="0" fontId="65" fillId="19" borderId="0" applyNumberFormat="0" applyBorder="0" applyAlignment="0" applyProtection="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0" fontId="53" fillId="0" borderId="0">
      <alignment vertical="center"/>
    </xf>
    <xf numFmtId="0" fontId="54" fillId="8" borderId="0" applyNumberFormat="0" applyBorder="0" applyAlignment="0" applyProtection="0">
      <alignment vertical="center"/>
    </xf>
    <xf numFmtId="0" fontId="53" fillId="0" borderId="63" applyNumberFormat="0" applyFill="0" applyAlignment="0" applyProtection="0">
      <alignment vertical="center"/>
    </xf>
    <xf numFmtId="0" fontId="52" fillId="19" borderId="0" applyNumberFormat="0" applyBorder="0" applyAlignment="0" applyProtection="0">
      <alignment vertical="center"/>
    </xf>
    <xf numFmtId="0" fontId="51" fillId="0" borderId="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2" fillId="19" borderId="0" applyNumberFormat="0" applyBorder="0" applyAlignment="0" applyProtection="0">
      <alignment vertical="center"/>
    </xf>
    <xf numFmtId="0" fontId="53" fillId="0" borderId="63" applyNumberFormat="0" applyFill="0" applyAlignment="0" applyProtection="0">
      <alignment vertical="center"/>
    </xf>
    <xf numFmtId="0" fontId="50" fillId="0" borderId="0">
      <alignment vertical="center"/>
    </xf>
    <xf numFmtId="0" fontId="52" fillId="19" borderId="0" applyNumberFormat="0" applyBorder="0" applyAlignment="0" applyProtection="0">
      <alignment vertical="center"/>
    </xf>
    <xf numFmtId="0" fontId="52" fillId="0" borderId="0">
      <alignment vertical="center"/>
    </xf>
    <xf numFmtId="0" fontId="52" fillId="0" borderId="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0" fontId="50" fillId="0" borderId="0">
      <alignment vertical="center"/>
    </xf>
    <xf numFmtId="0" fontId="53"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52" fillId="0" borderId="63" applyNumberFormat="0" applyFill="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0" borderId="63" applyNumberFormat="0" applyFill="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2" fillId="0" borderId="63" applyNumberFormat="0" applyFill="0" applyAlignment="0" applyProtection="0">
      <alignment vertical="center"/>
    </xf>
    <xf numFmtId="0" fontId="52" fillId="0" borderId="0">
      <alignment vertical="center"/>
    </xf>
    <xf numFmtId="0" fontId="52" fillId="0" borderId="0">
      <alignment vertical="center"/>
    </xf>
    <xf numFmtId="0" fontId="0" fillId="0" borderId="0">
      <alignment vertical="center"/>
    </xf>
    <xf numFmtId="0" fontId="53" fillId="0" borderId="0">
      <alignment vertical="center"/>
    </xf>
    <xf numFmtId="0" fontId="52" fillId="0" borderId="63" applyNumberFormat="0" applyFill="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2" fillId="0" borderId="0">
      <alignment vertical="center"/>
    </xf>
    <xf numFmtId="0" fontId="63" fillId="19" borderId="0" applyNumberFormat="0" applyBorder="0" applyAlignment="0" applyProtection="0">
      <alignment vertical="center"/>
    </xf>
    <xf numFmtId="0" fontId="51" fillId="0" borderId="0">
      <alignment vertical="center"/>
    </xf>
    <xf numFmtId="0" fontId="52" fillId="13"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1" fillId="0" borderId="0">
      <alignment vertical="center"/>
    </xf>
    <xf numFmtId="0" fontId="52" fillId="19" borderId="0" applyNumberFormat="0" applyBorder="0" applyAlignment="0" applyProtection="0">
      <alignment vertical="center"/>
    </xf>
    <xf numFmtId="0" fontId="0"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0"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52" fillId="19" borderId="0" applyNumberFormat="0" applyBorder="0" applyAlignment="0" applyProtection="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0" fontId="54" fillId="19" borderId="0" applyNumberFormat="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54" fillId="19" borderId="0" applyNumberFormat="0" applyBorder="0" applyAlignment="0" applyProtection="0">
      <alignment vertical="center"/>
    </xf>
    <xf numFmtId="0" fontId="82" fillId="0" borderId="62" applyNumberFormat="0" applyFill="0" applyAlignment="0" applyProtection="0">
      <alignment vertical="center"/>
    </xf>
    <xf numFmtId="0" fontId="52" fillId="19" borderId="0" applyNumberFormat="0" applyBorder="0" applyAlignment="0" applyProtection="0">
      <alignment vertical="center"/>
    </xf>
    <xf numFmtId="0" fontId="54" fillId="19" borderId="0" applyNumberFormat="0" applyBorder="0" applyAlignment="0" applyProtection="0">
      <alignment vertical="center"/>
    </xf>
    <xf numFmtId="0" fontId="77" fillId="0" borderId="62" applyNumberFormat="0" applyFill="0" applyAlignment="0" applyProtection="0">
      <alignment vertical="center"/>
    </xf>
    <xf numFmtId="0" fontId="0" fillId="0" borderId="0">
      <alignment vertical="center"/>
    </xf>
    <xf numFmtId="0" fontId="54" fillId="19"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1" fillId="0" borderId="62" applyNumberFormat="0" applyFill="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51" fillId="0" borderId="62" applyNumberFormat="0" applyFill="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9" fontId="50" fillId="0" borderId="0" applyFont="0" applyFill="0" applyBorder="0" applyAlignment="0" applyProtection="0"/>
    <xf numFmtId="0" fontId="54" fillId="19"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2" fillId="0" borderId="0">
      <alignment vertical="center"/>
    </xf>
    <xf numFmtId="0" fontId="51" fillId="0" borderId="0" applyNumberFormat="0" applyFill="0" applyBorder="0" applyAlignment="0" applyProtection="0">
      <alignment vertical="center"/>
    </xf>
    <xf numFmtId="9" fontId="50" fillId="0" borderId="0" applyFont="0" applyFill="0" applyBorder="0" applyAlignment="0" applyProtection="0"/>
    <xf numFmtId="0" fontId="52" fillId="19" borderId="0" applyNumberFormat="0" applyBorder="0" applyAlignment="0" applyProtection="0">
      <alignment vertical="center"/>
    </xf>
    <xf numFmtId="0" fontId="53" fillId="0" borderId="0">
      <alignment vertical="center"/>
    </xf>
    <xf numFmtId="0" fontId="51" fillId="0" borderId="0" applyNumberFormat="0" applyFill="0" applyBorder="0" applyAlignment="0" applyProtection="0">
      <alignment vertical="center"/>
    </xf>
    <xf numFmtId="0" fontId="53" fillId="0" borderId="0">
      <alignment vertical="center"/>
    </xf>
    <xf numFmtId="0" fontId="53" fillId="0" borderId="0">
      <alignment vertical="center"/>
    </xf>
    <xf numFmtId="9" fontId="50" fillId="0" borderId="0" applyFont="0" applyFill="0" applyBorder="0" applyAlignment="0" applyProtection="0"/>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0" fontId="54" fillId="19" borderId="0" applyNumberFormat="0" applyBorder="0" applyAlignment="0" applyProtection="0">
      <alignment vertical="center"/>
    </xf>
    <xf numFmtId="0" fontId="50" fillId="0" borderId="0">
      <alignment vertical="center"/>
    </xf>
    <xf numFmtId="0" fontId="54" fillId="19" borderId="0" applyNumberFormat="0" applyBorder="0" applyAlignment="0" applyProtection="0">
      <alignment vertical="center"/>
    </xf>
    <xf numFmtId="0" fontId="52" fillId="19" borderId="0" applyNumberFormat="0" applyBorder="0" applyAlignment="0" applyProtection="0">
      <alignment vertical="center"/>
    </xf>
    <xf numFmtId="0" fontId="52" fillId="0" borderId="0" applyNumberFormat="0" applyFill="0" applyBorder="0" applyAlignment="0" applyProtection="0">
      <alignment vertical="center"/>
    </xf>
    <xf numFmtId="0" fontId="54" fillId="19" borderId="0" applyNumberFormat="0" applyBorder="0" applyAlignment="0" applyProtection="0">
      <alignment vertical="center"/>
    </xf>
    <xf numFmtId="0" fontId="0" fillId="0" borderId="0">
      <alignment vertical="center"/>
    </xf>
    <xf numFmtId="0" fontId="54" fillId="19"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0" borderId="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2" fillId="0" borderId="59" applyNumberFormat="0" applyFill="0" applyAlignment="0" applyProtection="0">
      <alignment vertical="center"/>
    </xf>
    <xf numFmtId="0" fontId="50"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63" fillId="19" borderId="0" applyNumberFormat="0" applyBorder="0" applyAlignment="0" applyProtection="0">
      <alignment vertical="center"/>
    </xf>
    <xf numFmtId="0" fontId="52" fillId="19" borderId="0" applyNumberFormat="0" applyBorder="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50" fillId="0" borderId="0" applyFont="0" applyFill="0" applyBorder="0" applyAlignment="0" applyProtection="0"/>
    <xf numFmtId="0" fontId="53" fillId="0" borderId="0">
      <alignment vertical="center"/>
    </xf>
    <xf numFmtId="0" fontId="53" fillId="0" borderId="0">
      <alignment vertical="center"/>
    </xf>
    <xf numFmtId="0" fontId="54" fillId="19" borderId="0" applyNumberFormat="0" applyBorder="0" applyAlignment="0" applyProtection="0">
      <alignment vertical="center"/>
    </xf>
    <xf numFmtId="0" fontId="52" fillId="19" borderId="0" applyNumberFormat="0" applyBorder="0" applyAlignment="0" applyProtection="0">
      <alignment vertical="center"/>
    </xf>
    <xf numFmtId="0" fontId="54" fillId="19" borderId="0" applyNumberFormat="0" applyBorder="0" applyAlignment="0" applyProtection="0">
      <alignment vertical="center"/>
    </xf>
    <xf numFmtId="0" fontId="0" fillId="0" borderId="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0" fillId="0" borderId="0">
      <alignment vertical="center"/>
    </xf>
    <xf numFmtId="0" fontId="52" fillId="0" borderId="0" applyNumberFormat="0" applyFill="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52" fillId="0" borderId="72" applyNumberFormat="0" applyFont="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4" fillId="11" borderId="0" applyNumberFormat="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51" fillId="0" borderId="0">
      <alignment vertical="center"/>
    </xf>
    <xf numFmtId="0" fontId="51" fillId="0" borderId="0">
      <alignment vertical="center"/>
    </xf>
    <xf numFmtId="0" fontId="52" fillId="11"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52" fillId="11" borderId="0" applyNumberFormat="0" applyBorder="0" applyAlignment="0" applyProtection="0">
      <alignment vertical="center"/>
    </xf>
    <xf numFmtId="0" fontId="53" fillId="0" borderId="0">
      <alignment vertical="center"/>
    </xf>
    <xf numFmtId="0" fontId="51" fillId="0" borderId="0">
      <alignment vertical="center"/>
    </xf>
    <xf numFmtId="0" fontId="52" fillId="11" borderId="0" applyNumberFormat="0" applyBorder="0" applyAlignment="0" applyProtection="0">
      <alignment vertical="center"/>
    </xf>
    <xf numFmtId="0" fontId="53" fillId="0" borderId="0">
      <alignment vertical="center"/>
    </xf>
    <xf numFmtId="0" fontId="51" fillId="0" borderId="0">
      <alignment vertical="center"/>
    </xf>
    <xf numFmtId="0" fontId="52" fillId="11" borderId="0" applyNumberFormat="0" applyBorder="0" applyAlignment="0" applyProtection="0">
      <alignment vertical="center"/>
    </xf>
    <xf numFmtId="0" fontId="52" fillId="0" borderId="0">
      <alignment vertical="center"/>
    </xf>
    <xf numFmtId="0" fontId="53" fillId="0" borderId="0">
      <alignment vertical="center"/>
    </xf>
    <xf numFmtId="0" fontId="51" fillId="0" borderId="0">
      <alignment vertical="center"/>
    </xf>
    <xf numFmtId="0" fontId="52" fillId="11" borderId="0" applyNumberFormat="0" applyBorder="0" applyAlignment="0" applyProtection="0">
      <alignment vertical="center"/>
    </xf>
    <xf numFmtId="0" fontId="52" fillId="13" borderId="0" applyNumberFormat="0" applyBorder="0" applyAlignment="0" applyProtection="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0" fillId="0" borderId="0">
      <alignment vertical="center"/>
    </xf>
    <xf numFmtId="0" fontId="65" fillId="11" borderId="0" applyNumberFormat="0" applyBorder="0" applyAlignment="0" applyProtection="0">
      <alignment vertical="center"/>
    </xf>
    <xf numFmtId="0" fontId="63" fillId="11" borderId="0" applyNumberFormat="0" applyBorder="0" applyAlignment="0" applyProtection="0">
      <alignment vertical="center"/>
    </xf>
    <xf numFmtId="0" fontId="52" fillId="11"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6" fillId="0" borderId="0" applyNumberForma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13" borderId="0" applyNumberFormat="0" applyBorder="0" applyAlignment="0" applyProtection="0">
      <alignment vertical="center"/>
    </xf>
    <xf numFmtId="0" fontId="52"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4" fillId="11" borderId="0" applyNumberFormat="0" applyBorder="0" applyAlignment="0" applyProtection="0">
      <alignment vertical="center"/>
    </xf>
    <xf numFmtId="0" fontId="52" fillId="11"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0" fillId="0" borderId="0">
      <alignment vertical="center"/>
    </xf>
    <xf numFmtId="0" fontId="52" fillId="0" borderId="0">
      <alignment vertical="center"/>
    </xf>
    <xf numFmtId="0" fontId="55" fillId="13" borderId="0" applyNumberFormat="0" applyBorder="0" applyAlignment="0" applyProtection="0">
      <alignment vertical="center"/>
    </xf>
    <xf numFmtId="0" fontId="52" fillId="0" borderId="59" applyNumberFormat="0" applyFill="0" applyAlignment="0" applyProtection="0">
      <alignment vertical="center"/>
    </xf>
    <xf numFmtId="0" fontId="50"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2" fillId="11" borderId="0" applyNumberFormat="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65" fillId="11" borderId="0" applyNumberFormat="0" applyBorder="0" applyAlignment="0" applyProtection="0">
      <alignment vertical="center"/>
    </xf>
    <xf numFmtId="0" fontId="63" fillId="11" borderId="0" applyNumberFormat="0" applyBorder="0" applyAlignment="0" applyProtection="0">
      <alignment vertical="center"/>
    </xf>
    <xf numFmtId="0" fontId="51" fillId="0" borderId="0">
      <alignment vertical="center"/>
    </xf>
    <xf numFmtId="0" fontId="51"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4" fillId="11" borderId="0" applyNumberFormat="0" applyBorder="0" applyAlignment="0" applyProtection="0">
      <alignment vertical="center"/>
    </xf>
    <xf numFmtId="0" fontId="51" fillId="0" borderId="0">
      <alignment vertical="center"/>
    </xf>
    <xf numFmtId="0" fontId="51" fillId="0" borderId="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0" borderId="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11" borderId="0" applyNumberFormat="0" applyBorder="0" applyAlignment="0" applyProtection="0">
      <alignment vertical="center"/>
    </xf>
    <xf numFmtId="0" fontId="51" fillId="0" borderId="0">
      <alignment vertical="center"/>
    </xf>
    <xf numFmtId="0" fontId="51" fillId="0" borderId="0">
      <alignment vertical="center"/>
    </xf>
    <xf numFmtId="0" fontId="52" fillId="0" borderId="0"/>
    <xf numFmtId="0" fontId="52" fillId="0" borderId="0">
      <alignment vertical="center"/>
    </xf>
    <xf numFmtId="0" fontId="63" fillId="11"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63" applyNumberFormat="0" applyFill="0" applyAlignment="0" applyProtection="0">
      <alignment vertical="center"/>
    </xf>
    <xf numFmtId="0" fontId="51"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3" fillId="0" borderId="63" applyNumberFormat="0" applyFill="0" applyAlignment="0" applyProtection="0">
      <alignment vertical="center"/>
    </xf>
    <xf numFmtId="0" fontId="51" fillId="0" borderId="0">
      <alignment vertical="center"/>
    </xf>
    <xf numFmtId="0" fontId="52" fillId="11" borderId="0" applyNumberFormat="0" applyBorder="0" applyAlignment="0" applyProtection="0">
      <alignment vertical="center"/>
    </xf>
    <xf numFmtId="0" fontId="0" fillId="0" borderId="0">
      <alignment vertical="center"/>
    </xf>
    <xf numFmtId="0" fontId="52" fillId="11" borderId="0" applyNumberFormat="0" applyBorder="0" applyAlignment="0" applyProtection="0">
      <alignment vertical="center"/>
    </xf>
    <xf numFmtId="0" fontId="50" fillId="0" borderId="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0" fillId="0" borderId="0" applyNumberFormat="0" applyFill="0" applyAlignment="0" applyProtection="0">
      <alignment vertical="center"/>
    </xf>
    <xf numFmtId="0" fontId="52" fillId="11" borderId="0" applyNumberFormat="0" applyBorder="0" applyAlignment="0" applyProtection="0">
      <alignment vertical="center"/>
    </xf>
    <xf numFmtId="0" fontId="0" fillId="0" borderId="0">
      <alignment vertical="center"/>
    </xf>
    <xf numFmtId="0" fontId="51" fillId="0" borderId="62" applyNumberFormat="0" applyFill="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52" fillId="11" borderId="0" applyNumberFormat="0" applyBorder="0" applyAlignment="0" applyProtection="0">
      <alignment vertical="center"/>
    </xf>
    <xf numFmtId="0" fontId="51" fillId="0" borderId="62" applyNumberFormat="0" applyFill="0" applyAlignment="0" applyProtection="0">
      <alignment vertical="center"/>
    </xf>
    <xf numFmtId="0" fontId="50" fillId="0" borderId="0">
      <alignment vertical="center"/>
    </xf>
    <xf numFmtId="0" fontId="52" fillId="0" borderId="0">
      <alignment vertical="center"/>
    </xf>
    <xf numFmtId="0" fontId="52" fillId="11" borderId="0" applyNumberFormat="0" applyBorder="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63" fillId="11" borderId="0" applyNumberFormat="0" applyBorder="0" applyAlignment="0" applyProtection="0">
      <alignment vertical="center"/>
    </xf>
    <xf numFmtId="0" fontId="52"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63" fillId="11" borderId="0" applyNumberFormat="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52" fillId="0" borderId="0">
      <alignment vertical="center"/>
    </xf>
    <xf numFmtId="0" fontId="54" fillId="11" borderId="0" applyNumberFormat="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53" fillId="0" borderId="0">
      <alignment vertical="center"/>
    </xf>
    <xf numFmtId="0" fontId="0" fillId="0" borderId="0">
      <alignment vertical="center"/>
    </xf>
    <xf numFmtId="0" fontId="54" fillId="11" borderId="0" applyNumberFormat="0" applyBorder="0" applyAlignment="0" applyProtection="0">
      <alignment vertical="center"/>
    </xf>
    <xf numFmtId="0" fontId="53" fillId="0" borderId="0">
      <alignment vertical="center"/>
    </xf>
    <xf numFmtId="0" fontId="54" fillId="11" borderId="0" applyNumberFormat="0" applyBorder="0" applyAlignment="0" applyProtection="0">
      <alignment vertical="center"/>
    </xf>
    <xf numFmtId="0" fontId="50" fillId="0" borderId="0" applyNumberFormat="0" applyFill="0" applyBorder="0" applyAlignment="0" applyProtection="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1" fillId="0" borderId="0">
      <alignment vertical="center"/>
    </xf>
    <xf numFmtId="0" fontId="52" fillId="11" borderId="0" applyNumberFormat="0" applyBorder="0" applyAlignment="0" applyProtection="0">
      <alignment vertical="center"/>
    </xf>
    <xf numFmtId="0" fontId="63" fillId="11" borderId="0" applyNumberFormat="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50" fillId="0" borderId="0" applyNumberFormat="0" applyFill="0" applyBorder="0" applyAlignment="0" applyProtection="0">
      <alignment vertical="center"/>
    </xf>
    <xf numFmtId="0" fontId="54" fillId="11" borderId="0" applyNumberFormat="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2" fillId="0" borderId="0">
      <alignment vertical="center"/>
    </xf>
    <xf numFmtId="0" fontId="0" fillId="0" borderId="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1" fillId="0" borderId="0">
      <alignment vertical="center"/>
    </xf>
    <xf numFmtId="0" fontId="52" fillId="11"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1" borderId="0" applyNumberFormat="0" applyBorder="0" applyAlignment="0" applyProtection="0">
      <alignment vertical="center"/>
    </xf>
    <xf numFmtId="0" fontId="63" fillId="11" borderId="0" applyNumberFormat="0" applyBorder="0" applyAlignment="0" applyProtection="0">
      <alignment vertical="center"/>
    </xf>
    <xf numFmtId="0" fontId="52" fillId="11" borderId="0" applyNumberFormat="0" applyBorder="0" applyAlignment="0" applyProtection="0">
      <alignment vertical="center"/>
    </xf>
    <xf numFmtId="0" fontId="0" fillId="0" borderId="0">
      <alignment vertical="center"/>
    </xf>
    <xf numFmtId="0" fontId="54" fillId="11" borderId="0" applyNumberFormat="0" applyBorder="0" applyAlignment="0" applyProtection="0">
      <alignment vertical="center"/>
    </xf>
    <xf numFmtId="0" fontId="51" fillId="0" borderId="0">
      <alignment vertical="center"/>
    </xf>
    <xf numFmtId="0" fontId="0" fillId="0" borderId="0">
      <alignment vertical="center"/>
    </xf>
    <xf numFmtId="0" fontId="54" fillId="11" borderId="0" applyNumberFormat="0" applyBorder="0" applyAlignment="0" applyProtection="0">
      <alignment vertical="center"/>
    </xf>
    <xf numFmtId="0" fontId="39" fillId="0" borderId="0">
      <alignment vertical="center"/>
    </xf>
    <xf numFmtId="0" fontId="52" fillId="0" borderId="0">
      <alignment vertical="center"/>
    </xf>
    <xf numFmtId="0" fontId="53" fillId="0" borderId="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50" fillId="0" borderId="0">
      <alignment vertical="center"/>
    </xf>
    <xf numFmtId="0" fontId="53" fillId="0" borderId="0">
      <alignment vertical="center"/>
    </xf>
    <xf numFmtId="0" fontId="52" fillId="11" borderId="0" applyNumberFormat="0" applyBorder="0" applyAlignment="0" applyProtection="0">
      <alignment vertical="center"/>
    </xf>
    <xf numFmtId="0" fontId="51" fillId="0" borderId="0">
      <alignment vertical="center"/>
    </xf>
    <xf numFmtId="0" fontId="0" fillId="0" borderId="0">
      <alignment vertical="center"/>
    </xf>
    <xf numFmtId="0" fontId="50" fillId="0" borderId="0">
      <alignment vertical="center"/>
    </xf>
    <xf numFmtId="0" fontId="52" fillId="11"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1" borderId="0" applyNumberFormat="0" applyBorder="0" applyAlignment="0" applyProtection="0">
      <alignment vertical="center"/>
    </xf>
    <xf numFmtId="0" fontId="63" fillId="11" borderId="0" applyNumberFormat="0" applyBorder="0" applyAlignment="0" applyProtection="0">
      <alignment vertical="center"/>
    </xf>
    <xf numFmtId="0" fontId="52" fillId="0" borderId="63" applyNumberFormat="0" applyFill="0" applyAlignment="0" applyProtection="0">
      <alignment vertical="center"/>
    </xf>
    <xf numFmtId="0" fontId="50" fillId="0" borderId="0">
      <alignment vertical="center"/>
    </xf>
    <xf numFmtId="0" fontId="54" fillId="11" borderId="0" applyNumberFormat="0" applyBorder="0" applyAlignment="0" applyProtection="0">
      <alignment vertical="center"/>
    </xf>
    <xf numFmtId="0" fontId="53" fillId="0" borderId="0">
      <alignment vertical="center"/>
    </xf>
    <xf numFmtId="0" fontId="0" fillId="0" borderId="0">
      <alignment vertical="center"/>
    </xf>
    <xf numFmtId="0" fontId="52" fillId="0" borderId="0">
      <alignment vertical="center"/>
    </xf>
    <xf numFmtId="0" fontId="50" fillId="0" borderId="0" applyNumberFormat="0" applyFill="0" applyBorder="0" applyAlignment="0" applyProtection="0">
      <alignment vertical="center"/>
    </xf>
    <xf numFmtId="0" fontId="52" fillId="11" borderId="0" applyNumberFormat="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0" fillId="0" borderId="0">
      <alignment vertical="center"/>
    </xf>
    <xf numFmtId="0" fontId="52" fillId="11" borderId="0" applyNumberFormat="0" applyBorder="0" applyAlignment="0" applyProtection="0">
      <alignment vertical="center"/>
    </xf>
    <xf numFmtId="0" fontId="52" fillId="11" borderId="0" applyNumberFormat="0" applyBorder="0" applyAlignment="0" applyProtection="0">
      <alignment vertical="center"/>
    </xf>
    <xf numFmtId="0" fontId="51" fillId="0" borderId="0">
      <alignment vertical="center"/>
    </xf>
    <xf numFmtId="40" fontId="50" fillId="0" borderId="0" applyFont="0" applyFill="0" applyBorder="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52" fillId="0" borderId="0">
      <alignment vertical="center"/>
    </xf>
    <xf numFmtId="0" fontId="52" fillId="0" borderId="0">
      <alignment vertical="center"/>
    </xf>
    <xf numFmtId="0" fontId="53" fillId="0" borderId="0">
      <alignment vertical="center"/>
    </xf>
    <xf numFmtId="0" fontId="53" fillId="0" borderId="0">
      <alignment vertical="center"/>
    </xf>
    <xf numFmtId="0" fontId="52"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27" borderId="75" applyNumberFormat="0" applyProtection="0">
      <alignment horizontal="left" vertical="center" indent="1"/>
    </xf>
    <xf numFmtId="0" fontId="51" fillId="0" borderId="0">
      <alignment vertical="center"/>
    </xf>
    <xf numFmtId="0" fontId="0" fillId="0" borderId="0">
      <alignment vertical="center"/>
    </xf>
    <xf numFmtId="0" fontId="0" fillId="0" borderId="0">
      <alignment vertical="center"/>
    </xf>
    <xf numFmtId="0" fontId="52" fillId="27" borderId="75" applyNumberFormat="0" applyProtection="0">
      <alignment horizontal="left" vertical="center" indent="1"/>
    </xf>
    <xf numFmtId="0" fontId="0" fillId="0" borderId="0">
      <alignment vertical="center"/>
    </xf>
    <xf numFmtId="0" fontId="52" fillId="27" borderId="75" applyNumberFormat="0" applyProtection="0">
      <alignment horizontal="left" vertical="center" indent="1"/>
    </xf>
    <xf numFmtId="0" fontId="53" fillId="13" borderId="0" applyNumberFormat="0" applyBorder="0" applyAlignment="0" applyProtection="0">
      <alignment vertical="center"/>
    </xf>
    <xf numFmtId="0" fontId="0" fillId="0" borderId="0">
      <alignment vertical="center"/>
    </xf>
    <xf numFmtId="0" fontId="0" fillId="0" borderId="0">
      <alignment vertical="center"/>
    </xf>
    <xf numFmtId="0" fontId="52" fillId="27" borderId="75" applyNumberFormat="0" applyProtection="0">
      <alignment horizontal="left" vertical="center" indent="1"/>
    </xf>
    <xf numFmtId="0" fontId="52" fillId="27" borderId="75" applyNumberFormat="0" applyProtection="0">
      <alignment horizontal="left" vertical="center" indent="1"/>
    </xf>
    <xf numFmtId="0" fontId="52" fillId="27" borderId="75" applyNumberFormat="0" applyProtection="0">
      <alignment horizontal="left" vertical="center" indent="1"/>
    </xf>
    <xf numFmtId="0" fontId="53" fillId="0" borderId="0">
      <alignment vertical="center"/>
    </xf>
    <xf numFmtId="0" fontId="52" fillId="27" borderId="75" applyNumberFormat="0" applyProtection="0">
      <alignment horizontal="left" vertical="center" indent="1"/>
    </xf>
    <xf numFmtId="0" fontId="53" fillId="0" borderId="0">
      <alignment vertical="center"/>
    </xf>
    <xf numFmtId="0" fontId="52" fillId="27" borderId="75" applyNumberFormat="0" applyProtection="0">
      <alignment horizontal="left" vertical="center" indent="1"/>
    </xf>
    <xf numFmtId="0" fontId="53" fillId="0" borderId="0">
      <alignment vertical="center"/>
    </xf>
    <xf numFmtId="0" fontId="52" fillId="27" borderId="75" applyNumberFormat="0" applyProtection="0">
      <alignment horizontal="left" vertical="center" indent="1"/>
    </xf>
    <xf numFmtId="9" fontId="52" fillId="0" borderId="0" applyFont="0" applyFill="0" applyBorder="0" applyAlignment="0" applyProtection="0">
      <alignment vertical="center"/>
    </xf>
    <xf numFmtId="0" fontId="51" fillId="0" borderId="0">
      <alignment vertical="center"/>
    </xf>
    <xf numFmtId="0" fontId="51" fillId="0" borderId="0">
      <alignment vertical="center"/>
    </xf>
    <xf numFmtId="0" fontId="52" fillId="0" borderId="0"/>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9" fontId="53" fillId="0" borderId="0" applyFont="0" applyFill="0" applyBorder="0" applyAlignment="0" applyProtection="0"/>
    <xf numFmtId="0" fontId="51" fillId="0" borderId="0">
      <alignment vertical="center"/>
    </xf>
    <xf numFmtId="9" fontId="50" fillId="0" borderId="0" applyFont="0" applyFill="0" applyBorder="0" applyAlignment="0" applyProtection="0">
      <alignment vertical="center"/>
    </xf>
    <xf numFmtId="0" fontId="50" fillId="0" borderId="0">
      <alignment vertical="center"/>
    </xf>
    <xf numFmtId="9" fontId="50" fillId="0" borderId="0" applyFont="0" applyFill="0" applyBorder="0" applyAlignment="0" applyProtection="0">
      <alignment vertical="center"/>
    </xf>
    <xf numFmtId="9" fontId="50" fillId="0" borderId="0" applyFont="0" applyFill="0" applyBorder="0" applyAlignment="0" applyProtection="0">
      <alignment vertical="center"/>
    </xf>
    <xf numFmtId="0" fontId="0" fillId="0" borderId="0">
      <alignment vertical="center"/>
    </xf>
    <xf numFmtId="0" fontId="0" fillId="0" borderId="0">
      <alignment vertical="center"/>
    </xf>
    <xf numFmtId="9" fontId="50" fillId="0" borderId="0" applyFont="0" applyFill="0" applyBorder="0" applyAlignment="0" applyProtection="0">
      <alignment vertical="center"/>
    </xf>
    <xf numFmtId="0" fontId="0" fillId="0" borderId="0">
      <alignment vertical="center"/>
    </xf>
    <xf numFmtId="9" fontId="50" fillId="0" borderId="0" applyFont="0" applyFill="0" applyBorder="0" applyAlignment="0" applyProtection="0">
      <alignment vertical="center"/>
    </xf>
    <xf numFmtId="9" fontId="52" fillId="0" borderId="0" applyFont="0" applyFill="0" applyBorder="0" applyAlignment="0" applyProtection="0">
      <alignment vertical="center"/>
    </xf>
    <xf numFmtId="9" fontId="50" fillId="0" borderId="0" applyFon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9" fontId="52" fillId="0" borderId="0" applyFont="0" applyFill="0" applyBorder="0" applyAlignment="0" applyProtection="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0" fontId="53" fillId="0" borderId="0">
      <alignment vertical="center"/>
    </xf>
    <xf numFmtId="0" fontId="53" fillId="0" borderId="0">
      <alignment vertical="center"/>
    </xf>
    <xf numFmtId="0" fontId="50" fillId="0" borderId="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53" fillId="0" borderId="0" applyFont="0" applyFill="0" applyBorder="0" applyAlignment="0" applyProtection="0"/>
    <xf numFmtId="0" fontId="0" fillId="0" borderId="0">
      <alignment vertical="center"/>
    </xf>
    <xf numFmtId="9" fontId="50" fillId="0" borderId="0" applyFont="0" applyFill="0" applyBorder="0" applyAlignment="0" applyProtection="0"/>
    <xf numFmtId="9" fontId="50" fillId="0" borderId="0" applyFont="0" applyFill="0" applyBorder="0" applyAlignment="0" applyProtection="0"/>
    <xf numFmtId="9" fontId="53" fillId="0" borderId="0" applyFont="0" applyFill="0" applyBorder="0" applyAlignment="0" applyProtection="0">
      <alignment vertical="center"/>
    </xf>
    <xf numFmtId="9" fontId="53" fillId="0" borderId="0" applyFont="0" applyFill="0" applyBorder="0" applyAlignment="0" applyProtection="0"/>
    <xf numFmtId="0" fontId="53" fillId="0" borderId="0">
      <alignment vertical="center"/>
    </xf>
    <xf numFmtId="0" fontId="53"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9" fontId="50" fillId="0" borderId="0" applyFont="0" applyFill="0" applyBorder="0" applyAlignment="0" applyProtection="0"/>
    <xf numFmtId="9" fontId="50" fillId="0" borderId="0" applyFont="0" applyFill="0" applyBorder="0" applyAlignment="0" applyProtection="0"/>
    <xf numFmtId="0" fontId="52" fillId="13" borderId="0" applyNumberFormat="0" applyBorder="0" applyAlignment="0" applyProtection="0">
      <alignment vertical="center"/>
    </xf>
    <xf numFmtId="9" fontId="50" fillId="0" borderId="0" applyFont="0" applyFill="0" applyBorder="0" applyAlignment="0" applyProtection="0"/>
    <xf numFmtId="0" fontId="52" fillId="0" borderId="0">
      <alignment vertical="center"/>
    </xf>
    <xf numFmtId="9" fontId="50" fillId="0" borderId="0" applyFont="0" applyFill="0" applyBorder="0" applyAlignment="0" applyProtection="0"/>
    <xf numFmtId="9" fontId="50" fillId="0" borderId="0" applyFont="0" applyFill="0" applyBorder="0" applyAlignment="0" applyProtection="0"/>
    <xf numFmtId="0" fontId="50" fillId="0" borderId="0">
      <alignment vertical="center"/>
    </xf>
    <xf numFmtId="9" fontId="50" fillId="0" borderId="0" applyFont="0" applyFill="0" applyBorder="0" applyAlignment="0" applyProtection="0">
      <alignment vertical="center"/>
    </xf>
    <xf numFmtId="9" fontId="52" fillId="0" borderId="0" applyFont="0" applyFill="0" applyBorder="0" applyAlignment="0" applyProtection="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9" fontId="50" fillId="0" borderId="0" applyFont="0" applyFill="0" applyBorder="0" applyAlignment="0" applyProtection="0">
      <alignment vertical="center"/>
    </xf>
    <xf numFmtId="9" fontId="50" fillId="0" borderId="0" applyFont="0" applyFill="0" applyBorder="0" applyAlignment="0" applyProtection="0"/>
    <xf numFmtId="0" fontId="52" fillId="0" borderId="0">
      <alignment vertical="center"/>
    </xf>
    <xf numFmtId="9" fontId="53" fillId="0" borderId="0" applyFont="0" applyFill="0" applyBorder="0" applyAlignment="0" applyProtection="0">
      <alignment vertical="center"/>
    </xf>
    <xf numFmtId="9" fontId="50" fillId="0" borderId="0" applyFont="0" applyFill="0" applyBorder="0" applyAlignment="0" applyProtection="0"/>
    <xf numFmtId="0" fontId="0" fillId="0" borderId="0">
      <alignment vertical="center"/>
    </xf>
    <xf numFmtId="0" fontId="52" fillId="0" borderId="62" applyNumberFormat="0" applyFill="0" applyAlignment="0" applyProtection="0">
      <alignment vertical="center"/>
    </xf>
    <xf numFmtId="0" fontId="53" fillId="0" borderId="63" applyNumberFormat="0" applyFill="0" applyAlignment="0" applyProtection="0">
      <alignment vertical="center"/>
    </xf>
    <xf numFmtId="0" fontId="0" fillId="0" borderId="0">
      <alignment vertical="center"/>
    </xf>
    <xf numFmtId="9" fontId="53" fillId="0" borderId="0" applyFont="0" applyFill="0" applyBorder="0" applyAlignment="0" applyProtection="0"/>
    <xf numFmtId="9" fontId="50" fillId="0" borderId="0" applyFont="0" applyFill="0" applyBorder="0" applyAlignment="0" applyProtection="0"/>
    <xf numFmtId="0" fontId="53" fillId="0" borderId="0">
      <alignment vertical="center"/>
    </xf>
    <xf numFmtId="0" fontId="52" fillId="0" borderId="59" applyNumberFormat="0" applyFill="0" applyAlignment="0" applyProtection="0">
      <alignment vertical="center"/>
    </xf>
    <xf numFmtId="0" fontId="52" fillId="0" borderId="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3" fillId="0" borderId="0">
      <alignment vertical="center"/>
    </xf>
    <xf numFmtId="0" fontId="52" fillId="0" borderId="0"/>
    <xf numFmtId="0" fontId="0" fillId="0" borderId="0">
      <alignment vertical="center"/>
    </xf>
    <xf numFmtId="0" fontId="0" fillId="0" borderId="0">
      <alignment vertical="center"/>
    </xf>
    <xf numFmtId="0" fontId="52" fillId="0" borderId="62" applyNumberFormat="0" applyFill="0" applyAlignment="0" applyProtection="0">
      <alignment vertical="center"/>
    </xf>
    <xf numFmtId="9" fontId="53" fillId="0" borderId="0" applyFont="0" applyFill="0" applyBorder="0" applyAlignment="0" applyProtection="0"/>
    <xf numFmtId="9" fontId="50" fillId="0" borderId="0" applyFont="0" applyFill="0" applyBorder="0" applyAlignment="0" applyProtection="0"/>
    <xf numFmtId="0" fontId="52" fillId="0" borderId="59" applyNumberFormat="0" applyFill="0" applyAlignment="0" applyProtection="0">
      <alignment vertical="center"/>
    </xf>
    <xf numFmtId="0" fontId="52" fillId="0" borderId="0">
      <alignment vertical="center"/>
    </xf>
    <xf numFmtId="0" fontId="53" fillId="0" borderId="0">
      <alignment vertical="center"/>
    </xf>
    <xf numFmtId="9" fontId="50" fillId="0" borderId="0" applyFont="0" applyFill="0" applyBorder="0" applyAlignment="0" applyProtection="0"/>
    <xf numFmtId="9" fontId="52" fillId="0" borderId="0" applyFont="0" applyFill="0" applyBorder="0" applyAlignment="0" applyProtection="0">
      <alignment vertical="center"/>
    </xf>
    <xf numFmtId="9" fontId="50" fillId="0" borderId="0" applyFont="0" applyFill="0" applyBorder="0" applyAlignment="0" applyProtection="0"/>
    <xf numFmtId="9" fontId="50" fillId="0" borderId="0" applyFont="0" applyFill="0" applyBorder="0" applyAlignment="0" applyProtection="0"/>
    <xf numFmtId="0" fontId="77" fillId="0" borderId="0" applyNumberFormat="0" applyFill="0" applyBorder="0" applyAlignment="0" applyProtection="0">
      <alignment vertical="center"/>
    </xf>
    <xf numFmtId="9" fontId="50" fillId="0" borderId="0" applyFont="0" applyFill="0" applyBorder="0" applyAlignment="0" applyProtection="0"/>
    <xf numFmtId="0" fontId="51" fillId="0" borderId="0" applyNumberFormat="0" applyFill="0" applyBorder="0" applyAlignment="0" applyProtection="0">
      <alignment vertical="center"/>
    </xf>
    <xf numFmtId="9" fontId="50" fillId="0" borderId="0" applyFont="0" applyFill="0" applyBorder="0" applyAlignment="0" applyProtection="0"/>
    <xf numFmtId="9"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50" fillId="0" borderId="0" applyFont="0" applyFill="0" applyBorder="0" applyAlignment="0" applyProtection="0"/>
    <xf numFmtId="0" fontId="52" fillId="0" borderId="59" applyNumberFormat="0" applyFill="0" applyAlignment="0" applyProtection="0">
      <alignment vertical="center"/>
    </xf>
    <xf numFmtId="0" fontId="52" fillId="0" borderId="0">
      <alignment vertical="center"/>
    </xf>
    <xf numFmtId="9" fontId="50" fillId="0" borderId="0" applyFont="0" applyFill="0" applyBorder="0" applyAlignment="0" applyProtection="0"/>
    <xf numFmtId="0" fontId="53" fillId="0" borderId="0">
      <alignment vertical="center"/>
    </xf>
    <xf numFmtId="0" fontId="53" fillId="0" borderId="0">
      <alignment vertical="center"/>
    </xf>
    <xf numFmtId="9" fontId="52" fillId="0" borderId="0" applyFont="0" applyFill="0" applyBorder="0" applyAlignment="0" applyProtection="0">
      <alignment vertical="center"/>
    </xf>
    <xf numFmtId="0" fontId="0" fillId="0" borderId="0">
      <alignment vertical="center"/>
    </xf>
    <xf numFmtId="0" fontId="0" fillId="0" borderId="0">
      <alignment vertical="center"/>
    </xf>
    <xf numFmtId="9" fontId="50" fillId="0" borderId="0" applyFont="0" applyFill="0" applyBorder="0" applyAlignment="0" applyProtection="0"/>
    <xf numFmtId="0" fontId="53" fillId="0" borderId="0">
      <alignment vertical="center"/>
    </xf>
    <xf numFmtId="0" fontId="53" fillId="0" borderId="0">
      <alignment vertical="center"/>
    </xf>
    <xf numFmtId="9" fontId="50" fillId="0" borderId="0" applyFont="0" applyFill="0" applyBorder="0" applyAlignment="0" applyProtection="0"/>
    <xf numFmtId="0" fontId="77" fillId="0" borderId="0" applyNumberFormat="0" applyFill="0" applyBorder="0" applyAlignment="0" applyProtection="0">
      <alignment vertical="center"/>
    </xf>
    <xf numFmtId="0" fontId="53" fillId="0" borderId="0">
      <alignment vertical="center"/>
    </xf>
    <xf numFmtId="0" fontId="53" fillId="0" borderId="0">
      <alignment vertical="center"/>
    </xf>
    <xf numFmtId="9" fontId="50" fillId="0" borderId="0" applyFont="0" applyFill="0" applyBorder="0" applyAlignment="0" applyProtection="0"/>
    <xf numFmtId="0" fontId="52" fillId="0" borderId="0" applyNumberFormat="0" applyFill="0" applyBorder="0" applyAlignment="0" applyProtection="0">
      <alignment vertical="center"/>
    </xf>
    <xf numFmtId="0" fontId="53" fillId="0" borderId="0">
      <alignment vertical="center"/>
    </xf>
    <xf numFmtId="0" fontId="53" fillId="0" borderId="0">
      <alignment vertical="center"/>
    </xf>
    <xf numFmtId="9" fontId="50" fillId="0" borderId="0" applyFont="0" applyFill="0" applyBorder="0" applyAlignment="0" applyProtection="0"/>
    <xf numFmtId="0" fontId="51" fillId="0" borderId="0" applyNumberFormat="0" applyFill="0" applyBorder="0" applyAlignment="0" applyProtection="0">
      <alignment vertical="center"/>
    </xf>
    <xf numFmtId="0" fontId="53" fillId="0" borderId="0">
      <alignment vertical="center"/>
    </xf>
    <xf numFmtId="0" fontId="53" fillId="0" borderId="0">
      <alignment vertical="center"/>
    </xf>
    <xf numFmtId="9" fontId="50" fillId="0" borderId="0" applyFont="0" applyFill="0" applyBorder="0" applyAlignment="0" applyProtection="0"/>
    <xf numFmtId="9" fontId="50" fillId="0" borderId="0" applyFont="0" applyFill="0" applyBorder="0" applyAlignment="0" applyProtection="0"/>
    <xf numFmtId="0" fontId="0" fillId="0" borderId="0">
      <alignment vertical="center"/>
    </xf>
    <xf numFmtId="0" fontId="0" fillId="0" borderId="0">
      <alignment vertical="center"/>
    </xf>
    <xf numFmtId="9" fontId="50" fillId="0" borderId="0" applyFont="0" applyFill="0" applyBorder="0" applyAlignment="0" applyProtection="0"/>
    <xf numFmtId="0" fontId="53"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9" fontId="50" fillId="0" borderId="0" applyFont="0" applyFill="0" applyBorder="0" applyAlignment="0" applyProtection="0"/>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9" fontId="50" fillId="0" borderId="0" applyFont="0" applyFill="0" applyBorder="0" applyAlignment="0" applyProtection="0"/>
    <xf numFmtId="0" fontId="53" fillId="0" borderId="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9" fontId="50" fillId="0" borderId="0" applyFont="0" applyFill="0" applyBorder="0" applyAlignment="0" applyProtection="0"/>
    <xf numFmtId="0" fontId="53" fillId="0" borderId="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9" fontId="50" fillId="0" borderId="0" applyFont="0" applyFill="0" applyBorder="0" applyAlignment="0" applyProtection="0"/>
    <xf numFmtId="0" fontId="53"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0">
      <alignment vertical="center"/>
    </xf>
    <xf numFmtId="0" fontId="53" fillId="0" borderId="0">
      <alignment vertical="center"/>
    </xf>
    <xf numFmtId="0" fontId="0" fillId="0" borderId="0">
      <alignment vertical="center"/>
    </xf>
    <xf numFmtId="9" fontId="53" fillId="0" borderId="0" applyFont="0" applyFill="0" applyBorder="0" applyAlignment="0" applyProtection="0">
      <alignment vertical="center"/>
    </xf>
    <xf numFmtId="0" fontId="53" fillId="0" borderId="0">
      <alignment vertical="center"/>
    </xf>
    <xf numFmtId="0" fontId="51" fillId="0" borderId="0">
      <alignment vertical="center"/>
    </xf>
    <xf numFmtId="0" fontId="52" fillId="0" borderId="0">
      <alignment vertical="center"/>
    </xf>
    <xf numFmtId="0" fontId="53" fillId="0" borderId="0">
      <alignment vertical="center"/>
    </xf>
    <xf numFmtId="0" fontId="0" fillId="0" borderId="0">
      <alignment vertical="center"/>
    </xf>
    <xf numFmtId="0" fontId="52" fillId="0" borderId="62" applyNumberFormat="0" applyFill="0" applyAlignment="0" applyProtection="0">
      <alignment vertical="center"/>
    </xf>
    <xf numFmtId="9" fontId="50" fillId="0" borderId="0" applyFont="0" applyFill="0" applyBorder="0" applyAlignment="0" applyProtection="0">
      <alignment vertical="center"/>
    </xf>
    <xf numFmtId="0" fontId="0" fillId="0" borderId="0">
      <alignment vertical="center"/>
    </xf>
    <xf numFmtId="9" fontId="52" fillId="0" borderId="0" applyFont="0" applyFill="0" applyBorder="0" applyAlignment="0" applyProtection="0">
      <alignment vertical="center"/>
    </xf>
    <xf numFmtId="0" fontId="53" fillId="0" borderId="0">
      <alignment vertical="center"/>
    </xf>
    <xf numFmtId="0" fontId="51" fillId="0" borderId="0">
      <alignment vertical="center"/>
    </xf>
    <xf numFmtId="9" fontId="50" fillId="0" borderId="0" applyFont="0" applyFill="0" applyBorder="0" applyAlignment="0" applyProtection="0">
      <alignment vertical="center"/>
    </xf>
    <xf numFmtId="0" fontId="0" fillId="0" borderId="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52" fillId="0" borderId="0" applyNumberFormat="0" applyFill="0" applyBorder="0" applyAlignment="0" applyProtection="0">
      <alignment vertical="center"/>
    </xf>
    <xf numFmtId="9" fontId="50" fillId="0" borderId="0" applyFont="0" applyFill="0" applyBorder="0" applyAlignment="0" applyProtection="0">
      <alignment vertical="center"/>
    </xf>
    <xf numFmtId="0" fontId="53" fillId="0" borderId="0">
      <alignment vertical="center"/>
    </xf>
    <xf numFmtId="0" fontId="0" fillId="0" borderId="0">
      <alignment vertical="center"/>
    </xf>
    <xf numFmtId="0" fontId="50" fillId="0" borderId="0">
      <alignment vertical="center"/>
    </xf>
    <xf numFmtId="0" fontId="52" fillId="0" borderId="0">
      <alignment vertical="center"/>
    </xf>
    <xf numFmtId="0" fontId="51" fillId="0" borderId="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9" fontId="52" fillId="0" borderId="0" applyFont="0" applyFill="0" applyBorder="0" applyAlignment="0" applyProtection="0">
      <alignment vertical="center"/>
    </xf>
    <xf numFmtId="0" fontId="53" fillId="0" borderId="0">
      <alignment vertical="center"/>
    </xf>
    <xf numFmtId="0" fontId="53" fillId="0" borderId="0">
      <alignment vertical="center"/>
    </xf>
    <xf numFmtId="9" fontId="50" fillId="0" borderId="0" applyFont="0" applyFill="0" applyBorder="0" applyAlignment="0" applyProtection="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52" fillId="0" borderId="0">
      <alignment vertical="center"/>
    </xf>
    <xf numFmtId="0" fontId="52" fillId="0" borderId="0" applyNumberFormat="0" applyFill="0" applyBorder="0" applyAlignment="0" applyProtection="0">
      <alignment vertical="center"/>
    </xf>
    <xf numFmtId="9" fontId="50" fillId="0" borderId="0" applyFont="0" applyFill="0" applyBorder="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50" fillId="0" borderId="0">
      <alignment vertical="center"/>
    </xf>
    <xf numFmtId="9" fontId="50" fillId="0" borderId="0" applyFont="0" applyFill="0" applyBorder="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0" fillId="0" borderId="0">
      <alignment vertical="center"/>
    </xf>
    <xf numFmtId="9" fontId="50" fillId="0" borderId="0" applyFont="0" applyFill="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85" fillId="0" borderId="63" applyNumberFormat="0" applyFill="0" applyAlignment="0" applyProtection="0">
      <alignment vertical="center"/>
    </xf>
    <xf numFmtId="0" fontId="52" fillId="0" borderId="62" applyNumberFormat="0" applyFill="0" applyAlignment="0" applyProtection="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85" fillId="0" borderId="63" applyNumberFormat="0" applyFill="0" applyAlignment="0" applyProtection="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85" fillId="0" borderId="63" applyNumberFormat="0" applyFill="0" applyAlignment="0" applyProtection="0">
      <alignment vertical="center"/>
    </xf>
    <xf numFmtId="0" fontId="53" fillId="0" borderId="0"/>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85" fillId="0" borderId="63" applyNumberFormat="0" applyFill="0" applyAlignment="0" applyProtection="0">
      <alignment vertical="center"/>
    </xf>
    <xf numFmtId="0" fontId="0" fillId="0" borderId="0">
      <alignment vertical="center"/>
    </xf>
    <xf numFmtId="0" fontId="0" fillId="0" borderId="0">
      <alignment vertical="center"/>
    </xf>
    <xf numFmtId="0" fontId="85" fillId="0" borderId="63" applyNumberFormat="0" applyFill="0" applyAlignment="0" applyProtection="0">
      <alignment vertical="center"/>
    </xf>
    <xf numFmtId="0" fontId="52" fillId="0" borderId="63" applyNumberFormat="0" applyFill="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86" fillId="0" borderId="63" applyNumberFormat="0" applyFill="0" applyAlignment="0" applyProtection="0">
      <alignment vertical="center"/>
    </xf>
    <xf numFmtId="0" fontId="51" fillId="0" borderId="0">
      <alignment vertical="center"/>
    </xf>
    <xf numFmtId="0" fontId="0" fillId="0" borderId="0">
      <alignment vertical="center"/>
    </xf>
    <xf numFmtId="0" fontId="53"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78" applyNumberFormat="0" applyFill="0" applyAlignment="0" applyProtection="0">
      <alignment vertical="center"/>
    </xf>
    <xf numFmtId="0" fontId="85" fillId="0" borderId="63" applyNumberFormat="0" applyFill="0" applyAlignment="0" applyProtection="0">
      <alignment vertical="center"/>
    </xf>
    <xf numFmtId="0" fontId="52" fillId="0" borderId="63" applyNumberFormat="0" applyFill="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0" fillId="0" borderId="0">
      <alignment vertical="center"/>
    </xf>
    <xf numFmtId="0" fontId="52" fillId="0" borderId="63"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13" borderId="0" applyNumberFormat="0" applyBorder="0" applyAlignment="0" applyProtection="0">
      <alignment vertical="center"/>
    </xf>
    <xf numFmtId="0" fontId="52" fillId="0" borderId="0"/>
    <xf numFmtId="0" fontId="53" fillId="0" borderId="63" applyNumberFormat="0" applyFill="0" applyAlignment="0" applyProtection="0">
      <alignment vertical="center"/>
    </xf>
    <xf numFmtId="0" fontId="52" fillId="0" borderId="63" applyNumberFormat="0" applyFill="0" applyAlignment="0" applyProtection="0">
      <alignment vertical="center"/>
    </xf>
    <xf numFmtId="0" fontId="52" fillId="13" borderId="0" applyNumberFormat="0" applyBorder="0" applyAlignment="0" applyProtection="0">
      <alignment vertical="center"/>
    </xf>
    <xf numFmtId="0" fontId="52" fillId="0" borderId="63" applyNumberFormat="0" applyFill="0" applyAlignment="0" applyProtection="0">
      <alignment vertical="center"/>
    </xf>
    <xf numFmtId="0" fontId="53" fillId="13" borderId="0" applyNumberFormat="0" applyBorder="0" applyAlignment="0" applyProtection="0">
      <alignment vertical="center"/>
    </xf>
    <xf numFmtId="0" fontId="52" fillId="0" borderId="63" applyNumberFormat="0" applyFill="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2" fillId="0" borderId="0">
      <alignment vertical="center"/>
    </xf>
    <xf numFmtId="0" fontId="77"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51" fillId="0" borderId="0">
      <alignment vertical="center"/>
    </xf>
    <xf numFmtId="0" fontId="51"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0" fillId="0" borderId="0" applyNumberFormat="0" applyBorder="0" applyAlignment="0" applyProtection="0">
      <alignment vertical="center"/>
    </xf>
    <xf numFmtId="0" fontId="52" fillId="0" borderId="63" applyNumberFormat="0" applyFill="0" applyAlignment="0" applyProtection="0">
      <alignment vertical="center"/>
    </xf>
    <xf numFmtId="0" fontId="52" fillId="0" borderId="72" applyNumberFormat="0" applyFill="0" applyAlignment="0" applyProtection="0">
      <alignment vertical="center"/>
    </xf>
    <xf numFmtId="0" fontId="52" fillId="0" borderId="63" applyNumberFormat="0" applyFill="0" applyAlignment="0" applyProtection="0">
      <alignment vertical="center"/>
    </xf>
    <xf numFmtId="0" fontId="52" fillId="0" borderId="62" applyNumberFormat="0" applyFill="0" applyAlignment="0" applyProtection="0">
      <alignment vertical="center"/>
    </xf>
    <xf numFmtId="0" fontId="52" fillId="0" borderId="0">
      <alignment vertical="center"/>
    </xf>
    <xf numFmtId="0" fontId="50" fillId="0" borderId="0">
      <alignment vertical="center"/>
    </xf>
    <xf numFmtId="0" fontId="52" fillId="0" borderId="0">
      <alignment vertical="center"/>
    </xf>
    <xf numFmtId="0" fontId="53" fillId="0" borderId="63" applyNumberFormat="0" applyFill="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3"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0" fillId="0" borderId="0">
      <alignment vertical="center"/>
    </xf>
    <xf numFmtId="0" fontId="52" fillId="0" borderId="63" applyNumberFormat="0" applyFill="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55" fillId="13" borderId="0" applyNumberFormat="0" applyBorder="0" applyAlignment="0" applyProtection="0">
      <alignment vertical="center"/>
    </xf>
    <xf numFmtId="0" fontId="52" fillId="0" borderId="63" applyNumberFormat="0" applyFill="0" applyAlignment="0" applyProtection="0">
      <alignment vertical="center"/>
    </xf>
    <xf numFmtId="0" fontId="0" fillId="0" borderId="0">
      <alignment vertical="center"/>
    </xf>
    <xf numFmtId="0" fontId="51" fillId="0" borderId="0">
      <alignment vertical="center"/>
    </xf>
    <xf numFmtId="0" fontId="52" fillId="13" borderId="0" applyNumberFormat="0" applyBorder="0" applyAlignment="0" applyProtection="0">
      <alignment vertical="center"/>
    </xf>
    <xf numFmtId="0" fontId="52"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63" applyNumberFormat="0" applyFill="0" applyAlignment="0" applyProtection="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85" fillId="0" borderId="63" applyNumberFormat="0" applyFill="0" applyAlignment="0" applyProtection="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91" fillId="13" borderId="0" applyNumberFormat="0" applyBorder="0" applyAlignment="0" applyProtection="0">
      <alignment vertical="center"/>
    </xf>
    <xf numFmtId="0" fontId="52" fillId="0" borderId="63" applyNumberFormat="0" applyFill="0" applyAlignment="0" applyProtection="0">
      <alignment vertical="center"/>
    </xf>
    <xf numFmtId="0" fontId="91" fillId="13" borderId="0" applyNumberFormat="0" applyBorder="0" applyAlignment="0" applyProtection="0">
      <alignment vertical="center"/>
    </xf>
    <xf numFmtId="0" fontId="52" fillId="0" borderId="63"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71" fillId="13" borderId="0" applyNumberFormat="0" applyBorder="0" applyAlignment="0" applyProtection="0">
      <alignment vertical="center"/>
    </xf>
    <xf numFmtId="0" fontId="52" fillId="0" borderId="63" applyNumberFormat="0" applyFill="0" applyAlignment="0" applyProtection="0">
      <alignment vertical="center"/>
    </xf>
    <xf numFmtId="0" fontId="71" fillId="13" borderId="0" applyNumberFormat="0" applyBorder="0" applyAlignment="0" applyProtection="0">
      <alignment vertical="center"/>
    </xf>
    <xf numFmtId="0" fontId="52" fillId="0" borderId="63" applyNumberFormat="0" applyFill="0" applyAlignment="0" applyProtection="0">
      <alignment vertical="center"/>
    </xf>
    <xf numFmtId="0" fontId="51" fillId="0" borderId="0">
      <alignment vertical="center"/>
    </xf>
    <xf numFmtId="0" fontId="0" fillId="0" borderId="0">
      <alignment vertical="center"/>
    </xf>
    <xf numFmtId="0" fontId="52" fillId="0" borderId="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85" fillId="0" borderId="63" applyNumberFormat="0" applyFill="0" applyAlignment="0" applyProtection="0">
      <alignment vertical="center"/>
    </xf>
    <xf numFmtId="0" fontId="0" fillId="0" borderId="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0" fillId="0" borderId="0">
      <alignment vertical="center"/>
    </xf>
    <xf numFmtId="0" fontId="0" fillId="0" borderId="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5" fillId="13" borderId="0" applyNumberFormat="0" applyBorder="0" applyAlignment="0" applyProtection="0">
      <alignment vertical="center"/>
    </xf>
    <xf numFmtId="0" fontId="52" fillId="0" borderId="63" applyNumberFormat="0" applyFill="0" applyAlignment="0" applyProtection="0">
      <alignment vertical="center"/>
    </xf>
    <xf numFmtId="0" fontId="51" fillId="0" borderId="0">
      <alignment vertical="center"/>
    </xf>
    <xf numFmtId="0" fontId="52" fillId="0" borderId="0">
      <alignment vertical="center"/>
    </xf>
    <xf numFmtId="0" fontId="52" fillId="0" borderId="63"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52" fillId="0" borderId="62" applyNumberFormat="0" applyFill="0" applyAlignment="0" applyProtection="0">
      <alignment vertical="center"/>
    </xf>
    <xf numFmtId="0" fontId="52" fillId="0" borderId="63" applyNumberFormat="0" applyFill="0" applyAlignment="0" applyProtection="0">
      <alignment vertical="center"/>
    </xf>
    <xf numFmtId="0" fontId="85"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0" fillId="0" borderId="0">
      <alignment vertical="center"/>
    </xf>
    <xf numFmtId="0" fontId="0" fillId="0" borderId="0">
      <alignment vertical="center"/>
    </xf>
    <xf numFmtId="0" fontId="53" fillId="0" borderId="63" applyNumberFormat="0" applyFill="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2" fillId="0" borderId="63" applyNumberFormat="0" applyFill="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52" fillId="0" borderId="63" applyNumberFormat="0" applyFill="0" applyAlignment="0" applyProtection="0">
      <alignment vertical="center"/>
    </xf>
    <xf numFmtId="0" fontId="0" fillId="0" borderId="0">
      <alignment vertical="center"/>
    </xf>
    <xf numFmtId="0" fontId="0" fillId="0" borderId="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2" fillId="13" borderId="0" applyNumberFormat="0" applyBorder="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63" applyNumberFormat="0" applyFill="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0">
      <alignment vertical="center"/>
    </xf>
    <xf numFmtId="0" fontId="52" fillId="0" borderId="63" applyNumberFormat="0" applyFill="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3" applyNumberFormat="0" applyFill="0" applyAlignment="0" applyProtection="0">
      <alignment vertical="center"/>
    </xf>
    <xf numFmtId="0" fontId="53" fillId="0" borderId="0">
      <alignment vertical="center"/>
    </xf>
    <xf numFmtId="0" fontId="53" fillId="0" borderId="0">
      <alignment vertical="center"/>
    </xf>
    <xf numFmtId="0" fontId="52" fillId="0" borderId="63" applyNumberFormat="0" applyFill="0" applyAlignment="0" applyProtection="0">
      <alignment vertical="center"/>
    </xf>
    <xf numFmtId="0" fontId="53" fillId="0" borderId="0">
      <alignment vertical="center"/>
    </xf>
    <xf numFmtId="0" fontId="53" fillId="0" borderId="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2" fillId="0" borderId="0">
      <alignment vertical="center"/>
    </xf>
    <xf numFmtId="0" fontId="52" fillId="0" borderId="63" applyNumberFormat="0" applyFill="0" applyAlignment="0" applyProtection="0">
      <alignment vertical="center"/>
    </xf>
    <xf numFmtId="0" fontId="53" fillId="0" borderId="63" applyNumberFormat="0" applyFill="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52" fillId="0" borderId="63" applyNumberFormat="0" applyFill="0" applyAlignment="0" applyProtection="0">
      <alignment vertical="center"/>
    </xf>
    <xf numFmtId="0" fontId="53" fillId="0" borderId="0">
      <alignment vertical="center"/>
    </xf>
    <xf numFmtId="0" fontId="53" fillId="0" borderId="0">
      <alignment vertical="center"/>
    </xf>
    <xf numFmtId="0" fontId="52" fillId="0" borderId="0">
      <alignment vertical="center"/>
    </xf>
    <xf numFmtId="0" fontId="52" fillId="0" borderId="63" applyNumberFormat="0" applyFill="0" applyAlignment="0" applyProtection="0">
      <alignment vertical="center"/>
    </xf>
    <xf numFmtId="0" fontId="5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1" fillId="0" borderId="0">
      <alignment vertical="center"/>
    </xf>
    <xf numFmtId="0" fontId="56"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6" fillId="0" borderId="0" applyNumberFormat="0" applyFill="0" applyBorder="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81"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81" fillId="0" borderId="59" applyNumberFormat="0" applyFill="0" applyAlignment="0" applyProtection="0">
      <alignment vertical="center"/>
    </xf>
    <xf numFmtId="0" fontId="50" fillId="0" borderId="0">
      <alignment vertical="center"/>
    </xf>
    <xf numFmtId="0" fontId="53" fillId="0" borderId="0">
      <alignment vertical="center"/>
    </xf>
    <xf numFmtId="0" fontId="53" fillId="0" borderId="0">
      <alignment vertical="center"/>
    </xf>
    <xf numFmtId="0" fontId="81" fillId="0" borderId="59" applyNumberFormat="0" applyFill="0" applyAlignment="0" applyProtection="0">
      <alignment vertical="center"/>
    </xf>
    <xf numFmtId="0" fontId="53" fillId="0" borderId="0">
      <alignment vertical="center"/>
    </xf>
    <xf numFmtId="0" fontId="53" fillId="0" borderId="0">
      <alignment vertical="center"/>
    </xf>
    <xf numFmtId="0" fontId="81" fillId="0" borderId="59" applyNumberFormat="0" applyFill="0" applyAlignment="0" applyProtection="0">
      <alignment vertical="center"/>
    </xf>
    <xf numFmtId="0" fontId="0" fillId="0" borderId="0">
      <alignment vertical="center"/>
    </xf>
    <xf numFmtId="0" fontId="0" fillId="0" borderId="0">
      <alignment vertical="center"/>
    </xf>
    <xf numFmtId="0" fontId="81" fillId="0" borderId="59" applyNumberFormat="0" applyFill="0" applyAlignment="0" applyProtection="0">
      <alignment vertical="center"/>
    </xf>
    <xf numFmtId="0" fontId="0" fillId="0" borderId="0">
      <alignment vertical="center"/>
    </xf>
    <xf numFmtId="0" fontId="52" fillId="0" borderId="59" applyNumberFormat="0" applyFill="0" applyAlignment="0" applyProtection="0">
      <alignment vertical="center"/>
    </xf>
    <xf numFmtId="0" fontId="87" fillId="0" borderId="5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52" fillId="0" borderId="79" applyNumberFormat="0" applyFill="0" applyAlignment="0" applyProtection="0">
      <alignment vertical="center"/>
    </xf>
    <xf numFmtId="0" fontId="81" fillId="0" borderId="59" applyNumberFormat="0" applyFill="0" applyAlignment="0" applyProtection="0">
      <alignment vertical="center"/>
    </xf>
    <xf numFmtId="0" fontId="50" fillId="0" borderId="0">
      <alignment vertical="center"/>
    </xf>
    <xf numFmtId="0" fontId="52" fillId="0" borderId="59" applyNumberFormat="0" applyFill="0" applyAlignment="0" applyProtection="0">
      <alignment vertical="center"/>
    </xf>
    <xf numFmtId="0" fontId="50" fillId="0" borderId="0">
      <alignment vertical="center"/>
    </xf>
    <xf numFmtId="0" fontId="52" fillId="0" borderId="59" applyNumberFormat="0" applyFill="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72" applyNumberFormat="0" applyFill="0" applyAlignment="0" applyProtection="0">
      <alignment vertical="center"/>
    </xf>
    <xf numFmtId="0" fontId="52" fillId="0" borderId="59" applyNumberFormat="0" applyFill="0" applyAlignment="0" applyProtection="0">
      <alignment vertical="center"/>
    </xf>
    <xf numFmtId="0" fontId="50" fillId="0" borderId="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3" fillId="0" borderId="0">
      <alignment vertical="center"/>
    </xf>
    <xf numFmtId="0" fontId="52"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50" fillId="0"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0" borderId="59" applyNumberFormat="0" applyFill="0" applyAlignment="0" applyProtection="0">
      <alignment vertical="center"/>
    </xf>
    <xf numFmtId="0" fontId="53" fillId="0" borderId="0">
      <alignment vertical="center"/>
    </xf>
    <xf numFmtId="0" fontId="52" fillId="0" borderId="59" applyNumberFormat="0" applyFill="0" applyAlignment="0" applyProtection="0">
      <alignment vertical="center"/>
    </xf>
    <xf numFmtId="0" fontId="0" fillId="0" borderId="0">
      <alignment vertical="center"/>
    </xf>
    <xf numFmtId="0" fontId="53"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2" fillId="0" borderId="0">
      <alignment vertical="center"/>
    </xf>
    <xf numFmtId="0" fontId="0" fillId="0" borderId="0">
      <alignment vertical="center"/>
    </xf>
    <xf numFmtId="0" fontId="52" fillId="0" borderId="59" applyNumberFormat="0" applyFill="0" applyAlignment="0" applyProtection="0">
      <alignment vertical="center"/>
    </xf>
    <xf numFmtId="0" fontId="53" fillId="0" borderId="0">
      <alignment vertical="center"/>
    </xf>
    <xf numFmtId="0" fontId="52" fillId="0" borderId="59" applyNumberFormat="0" applyFill="0" applyAlignment="0" applyProtection="0">
      <alignment vertical="center"/>
    </xf>
    <xf numFmtId="0" fontId="53"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81" fillId="0" borderId="59" applyNumberFormat="0" applyFill="0" applyAlignment="0" applyProtection="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3" fillId="13" borderId="0" applyNumberFormat="0" applyBorder="0" applyAlignment="0" applyProtection="0">
      <alignment vertical="center"/>
    </xf>
    <xf numFmtId="0" fontId="52" fillId="0" borderId="0"/>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81"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1"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59" applyNumberFormat="0" applyFill="0" applyAlignment="0" applyProtection="0">
      <alignment vertical="center"/>
    </xf>
    <xf numFmtId="0" fontId="52"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62"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pplyNumberFormat="0" applyFill="0" applyBorder="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lignment vertical="center"/>
    </xf>
    <xf numFmtId="0" fontId="51"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0" fillId="0" borderId="0">
      <alignment vertical="center"/>
    </xf>
    <xf numFmtId="0" fontId="0"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2" fillId="0" borderId="59" applyNumberFormat="0" applyFill="0" applyAlignment="0" applyProtection="0">
      <alignment vertical="center"/>
    </xf>
    <xf numFmtId="0" fontId="53" fillId="0" borderId="0">
      <alignment vertical="center"/>
    </xf>
    <xf numFmtId="0" fontId="53" fillId="0" borderId="0">
      <alignment vertical="center"/>
    </xf>
    <xf numFmtId="0" fontId="77"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3" fillId="13" borderId="0" applyNumberFormat="0" applyBorder="0" applyAlignment="0" applyProtection="0">
      <alignment vertical="center"/>
    </xf>
    <xf numFmtId="0" fontId="52" fillId="0" borderId="62" applyNumberFormat="0" applyFill="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51" fillId="0" borderId="62" applyNumberFormat="0" applyFill="0" applyAlignment="0" applyProtection="0">
      <alignment vertical="center"/>
    </xf>
    <xf numFmtId="0" fontId="52" fillId="0" borderId="62" applyNumberFormat="0" applyFill="0" applyAlignment="0" applyProtection="0">
      <alignment vertical="center"/>
    </xf>
    <xf numFmtId="0" fontId="51" fillId="0" borderId="62" applyNumberFormat="0" applyFill="0" applyAlignment="0" applyProtection="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77" fillId="0" borderId="62" applyNumberFormat="0" applyFill="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77" fillId="0" borderId="62" applyNumberFormat="0" applyFill="0" applyAlignment="0" applyProtection="0">
      <alignment vertical="center"/>
    </xf>
    <xf numFmtId="0" fontId="51" fillId="0" borderId="0">
      <alignment vertical="center"/>
    </xf>
    <xf numFmtId="0" fontId="52" fillId="0" borderId="0" applyNumberFormat="0" applyFill="0" applyBorder="0" applyAlignment="0" applyProtection="0">
      <alignment vertical="center"/>
    </xf>
    <xf numFmtId="0" fontId="50"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77" fillId="0" borderId="62" applyNumberFormat="0" applyFill="0" applyAlignment="0" applyProtection="0">
      <alignment vertical="center"/>
    </xf>
    <xf numFmtId="0" fontId="50" fillId="0" borderId="0">
      <alignment vertical="center"/>
    </xf>
    <xf numFmtId="0" fontId="52" fillId="0" borderId="62" applyNumberFormat="0" applyFill="0" applyAlignment="0" applyProtection="0">
      <alignment vertical="center"/>
    </xf>
    <xf numFmtId="0" fontId="52" fillId="13" borderId="0" applyNumberFormat="0" applyBorder="0" applyAlignment="0" applyProtection="0">
      <alignment vertical="center"/>
    </xf>
    <xf numFmtId="0" fontId="52" fillId="0" borderId="62" applyNumberFormat="0" applyFill="0" applyAlignment="0" applyProtection="0">
      <alignment vertical="center"/>
    </xf>
    <xf numFmtId="0" fontId="77"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1" fillId="0" borderId="62" applyNumberFormat="0" applyFill="0" applyAlignment="0" applyProtection="0">
      <alignment vertical="center"/>
    </xf>
    <xf numFmtId="0" fontId="50" fillId="0" borderId="0">
      <alignment vertical="center"/>
    </xf>
    <xf numFmtId="0" fontId="51" fillId="0" borderId="62" applyNumberFormat="0" applyFill="0" applyAlignment="0" applyProtection="0">
      <alignment vertical="center"/>
    </xf>
    <xf numFmtId="0" fontId="52" fillId="0" borderId="0">
      <alignment vertical="center"/>
    </xf>
    <xf numFmtId="0" fontId="52"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0" fillId="0" borderId="0" applyNumberFormat="0" applyFill="0" applyAlignment="0" applyProtection="0">
      <alignment vertical="center"/>
    </xf>
    <xf numFmtId="0" fontId="51" fillId="0" borderId="62" applyNumberFormat="0" applyFill="0" applyAlignment="0" applyProtection="0">
      <alignment vertical="center"/>
    </xf>
    <xf numFmtId="0" fontId="53" fillId="0" borderId="0">
      <alignment vertical="center"/>
    </xf>
    <xf numFmtId="0" fontId="53" fillId="0" borderId="0">
      <alignment vertical="center"/>
    </xf>
    <xf numFmtId="0" fontId="50" fillId="0" borderId="0">
      <alignment vertical="center"/>
    </xf>
    <xf numFmtId="0" fontId="51" fillId="0" borderId="62" applyNumberFormat="0" applyFill="0" applyAlignment="0" applyProtection="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0" fillId="0" borderId="0">
      <alignment vertical="center"/>
    </xf>
    <xf numFmtId="0" fontId="77" fillId="0" borderId="62" applyNumberFormat="0" applyFill="0" applyAlignment="0" applyProtection="0">
      <alignment vertical="center"/>
    </xf>
    <xf numFmtId="0" fontId="52" fillId="0" borderId="62" applyNumberFormat="0" applyFill="0" applyAlignment="0" applyProtection="0">
      <alignment vertical="center"/>
    </xf>
    <xf numFmtId="0" fontId="51" fillId="0" borderId="62" applyNumberFormat="0" applyFill="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51" fillId="0" borderId="62" applyNumberFormat="0" applyFill="0" applyAlignment="0" applyProtection="0">
      <alignment vertical="center"/>
    </xf>
    <xf numFmtId="0" fontId="51" fillId="0" borderId="62" applyNumberFormat="0" applyFill="0" applyAlignment="0" applyProtection="0">
      <alignment vertical="center"/>
    </xf>
    <xf numFmtId="0" fontId="51" fillId="0" borderId="62" applyNumberFormat="0" applyFill="0" applyAlignment="0" applyProtection="0">
      <alignment vertical="center"/>
    </xf>
    <xf numFmtId="0" fontId="51" fillId="0" borderId="0">
      <alignment vertical="center"/>
    </xf>
    <xf numFmtId="0" fontId="52" fillId="0" borderId="0">
      <alignment vertical="center"/>
    </xf>
    <xf numFmtId="0" fontId="51" fillId="0" borderId="62" applyNumberFormat="0" applyFill="0" applyAlignment="0" applyProtection="0">
      <alignment vertical="center"/>
    </xf>
    <xf numFmtId="0" fontId="51" fillId="0" borderId="0">
      <alignment vertical="center"/>
    </xf>
    <xf numFmtId="0" fontId="52" fillId="0" borderId="0">
      <alignment vertical="center"/>
    </xf>
    <xf numFmtId="0" fontId="50" fillId="0" borderId="0">
      <alignment vertical="center"/>
    </xf>
    <xf numFmtId="0" fontId="52" fillId="0" borderId="62" applyNumberFormat="0" applyFill="0" applyAlignment="0" applyProtection="0">
      <alignment vertical="center"/>
    </xf>
    <xf numFmtId="0" fontId="52" fillId="0" borderId="0" applyNumberFormat="0" applyFill="0" applyBorder="0" applyAlignment="0" applyProtection="0">
      <alignment vertical="center"/>
    </xf>
    <xf numFmtId="0" fontId="52" fillId="0" borderId="62" applyNumberFormat="0" applyFill="0" applyAlignment="0" applyProtection="0">
      <alignment vertical="center"/>
    </xf>
    <xf numFmtId="0" fontId="77" fillId="0" borderId="62" applyNumberFormat="0" applyFill="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1" fillId="0" borderId="62" applyNumberFormat="0" applyFill="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62" applyNumberFormat="0" applyFill="0" applyAlignment="0" applyProtection="0">
      <alignment vertical="center"/>
    </xf>
    <xf numFmtId="0" fontId="51" fillId="0" borderId="62" applyNumberFormat="0" applyFill="0" applyAlignment="0" applyProtection="0">
      <alignment vertical="center"/>
    </xf>
    <xf numFmtId="0" fontId="52" fillId="0" borderId="0">
      <alignment vertical="center"/>
    </xf>
    <xf numFmtId="0" fontId="52" fillId="0" borderId="62" applyNumberFormat="0" applyFill="0" applyAlignment="0" applyProtection="0">
      <alignment vertical="center"/>
    </xf>
    <xf numFmtId="0" fontId="51"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77" fillId="0" borderId="62" applyNumberFormat="0" applyFill="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0">
      <alignment vertical="center"/>
    </xf>
    <xf numFmtId="0" fontId="53" fillId="0" borderId="0">
      <alignment vertical="center"/>
    </xf>
    <xf numFmtId="0" fontId="52"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77" fillId="0" borderId="62" applyNumberFormat="0" applyFill="0" applyAlignment="0" applyProtection="0">
      <alignment vertical="center"/>
    </xf>
    <xf numFmtId="0" fontId="91" fillId="13" borderId="0" applyNumberFormat="0" applyBorder="0" applyAlignment="0" applyProtection="0">
      <alignment vertical="center"/>
    </xf>
    <xf numFmtId="0" fontId="52" fillId="0" borderId="62" applyNumberFormat="0" applyFill="0" applyAlignment="0" applyProtection="0">
      <alignment vertical="center"/>
    </xf>
    <xf numFmtId="0" fontId="50"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0">
      <alignment vertical="center"/>
    </xf>
    <xf numFmtId="0" fontId="52" fillId="0" borderId="62" applyNumberFormat="0" applyFill="0" applyAlignment="0" applyProtection="0">
      <alignment vertical="center"/>
    </xf>
    <xf numFmtId="0" fontId="53"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77"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52" fillId="0" borderId="62" applyNumberFormat="0" applyFill="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1" fillId="0" borderId="0">
      <alignment vertical="center"/>
    </xf>
    <xf numFmtId="0" fontId="0" fillId="0" borderId="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1" fillId="0" borderId="0">
      <alignment vertical="center"/>
    </xf>
    <xf numFmtId="0" fontId="52" fillId="0" borderId="0">
      <alignment vertical="center"/>
    </xf>
    <xf numFmtId="0" fontId="52" fillId="0" borderId="62" applyNumberFormat="0" applyFill="0" applyAlignment="0" applyProtection="0">
      <alignment vertical="center"/>
    </xf>
    <xf numFmtId="0" fontId="52" fillId="0" borderId="0">
      <alignment vertical="center"/>
    </xf>
    <xf numFmtId="0" fontId="0" fillId="0" borderId="0">
      <alignment vertical="center"/>
    </xf>
    <xf numFmtId="0" fontId="56" fillId="0" borderId="0" applyNumberFormat="0" applyFill="0" applyBorder="0" applyAlignment="0" applyProtection="0">
      <alignment vertical="center"/>
    </xf>
    <xf numFmtId="0" fontId="52" fillId="0" borderId="62" applyNumberFormat="0" applyFill="0" applyAlignment="0" applyProtection="0">
      <alignment vertical="center"/>
    </xf>
    <xf numFmtId="0" fontId="52"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7" fillId="0" borderId="62" applyNumberFormat="0" applyFill="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62" applyNumberFormat="0" applyFill="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2" fillId="0" borderId="62" applyNumberFormat="0" applyFill="0" applyAlignment="0" applyProtection="0">
      <alignment vertical="center"/>
    </xf>
    <xf numFmtId="0" fontId="53" fillId="0" borderId="0">
      <alignment vertical="center"/>
    </xf>
    <xf numFmtId="0" fontId="77"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77"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3"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3" fillId="0" borderId="0">
      <alignment vertical="center"/>
    </xf>
    <xf numFmtId="0" fontId="77"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lignment vertical="center"/>
    </xf>
    <xf numFmtId="0" fontId="53" fillId="0" borderId="0">
      <alignment vertical="center"/>
    </xf>
    <xf numFmtId="0" fontId="77"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0" fillId="0" borderId="0">
      <alignment vertical="center"/>
    </xf>
    <xf numFmtId="0" fontId="7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52" fillId="0" borderId="0" applyNumberFormat="0" applyFill="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53" fillId="0" borderId="0">
      <alignment vertical="center"/>
    </xf>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lignment vertical="center"/>
    </xf>
    <xf numFmtId="0" fontId="52" fillId="0" borderId="0">
      <alignment vertical="center"/>
    </xf>
    <xf numFmtId="0" fontId="50" fillId="0" borderId="0">
      <alignment vertical="center"/>
    </xf>
    <xf numFmtId="0" fontId="51" fillId="0" borderId="0" applyNumberFormat="0" applyFill="0" applyBorder="0" applyAlignment="0" applyProtection="0">
      <alignment vertical="center"/>
    </xf>
    <xf numFmtId="0" fontId="53" fillId="0" borderId="0">
      <alignment vertical="center"/>
    </xf>
    <xf numFmtId="0" fontId="0" fillId="0" borderId="0">
      <alignment vertical="center"/>
    </xf>
    <xf numFmtId="0" fontId="52" fillId="0" borderId="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1" fillId="0" borderId="0">
      <alignment vertical="center"/>
    </xf>
    <xf numFmtId="0" fontId="51" fillId="0" borderId="0" applyNumberFormat="0" applyFill="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1" fillId="0" borderId="0" applyNumberFormat="0" applyFill="0" applyBorder="0" applyAlignment="0" applyProtection="0">
      <alignment vertical="center"/>
    </xf>
    <xf numFmtId="0" fontId="0" fillId="0" borderId="0">
      <alignment vertical="center"/>
    </xf>
    <xf numFmtId="0" fontId="50" fillId="0" borderId="0">
      <alignment vertical="center"/>
    </xf>
    <xf numFmtId="0" fontId="51" fillId="0" borderId="0">
      <alignment vertical="center"/>
    </xf>
    <xf numFmtId="0" fontId="50" fillId="0" borderId="0">
      <alignment vertical="center"/>
    </xf>
    <xf numFmtId="0" fontId="52"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pplyNumberForma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8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53"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0" fillId="0" borderId="0">
      <alignment vertical="center"/>
    </xf>
    <xf numFmtId="0" fontId="7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50" fillId="0" borderId="0">
      <alignment vertical="center"/>
    </xf>
    <xf numFmtId="0" fontId="52"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77"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91" fillId="13"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77" fillId="0" borderId="0" applyNumberFormat="0" applyFill="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53"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lignment vertical="center"/>
    </xf>
    <xf numFmtId="0" fontId="52" fillId="0" borderId="0" applyNumberFormat="0" applyFill="0" applyBorder="0" applyAlignment="0" applyProtection="0">
      <alignment vertical="center"/>
    </xf>
    <xf numFmtId="0" fontId="0" fillId="0" borderId="0">
      <alignment vertical="center"/>
    </xf>
    <xf numFmtId="0" fontId="53"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3"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7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3" fillId="0" borderId="0">
      <alignment vertical="center"/>
    </xf>
    <xf numFmtId="0" fontId="53"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2" fillId="0" borderId="0">
      <alignment vertical="center"/>
    </xf>
    <xf numFmtId="0" fontId="5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3" fillId="13" borderId="0" applyNumberFormat="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2" fillId="13" borderId="0" applyNumberFormat="0" applyBorder="0" applyAlignment="0" applyProtection="0">
      <alignment vertical="center"/>
    </xf>
    <xf numFmtId="0" fontId="53" fillId="0" borderId="0">
      <alignment vertical="center"/>
    </xf>
    <xf numFmtId="0" fontId="52" fillId="0" borderId="0">
      <alignment vertical="center"/>
    </xf>
    <xf numFmtId="0" fontId="53" fillId="0" borderId="0">
      <alignment vertical="center"/>
    </xf>
    <xf numFmtId="0" fontId="52" fillId="13" borderId="0" applyNumberFormat="0" applyBorder="0" applyAlignment="0" applyProtection="0">
      <alignment vertical="center"/>
    </xf>
    <xf numFmtId="0" fontId="52" fillId="0" borderId="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0" fillId="0" borderId="0">
      <alignment vertical="center"/>
    </xf>
    <xf numFmtId="0" fontId="51" fillId="0" borderId="0">
      <alignment vertical="center"/>
    </xf>
    <xf numFmtId="0" fontId="52" fillId="0" borderId="0" applyNumberFormat="0" applyFill="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1"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5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0" fillId="0" borderId="0">
      <alignment vertical="center"/>
    </xf>
    <xf numFmtId="0" fontId="51" fillId="0" borderId="0">
      <alignment vertical="center"/>
    </xf>
    <xf numFmtId="0" fontId="51" fillId="0" borderId="0">
      <alignment vertical="center"/>
    </xf>
    <xf numFmtId="0" fontId="56"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2" fillId="0" borderId="0">
      <alignment vertical="center"/>
    </xf>
    <xf numFmtId="0" fontId="56" fillId="0" borderId="0" applyNumberFormat="0" applyFill="0" applyBorder="0" applyAlignment="0" applyProtection="0">
      <alignment vertical="center"/>
    </xf>
    <xf numFmtId="0" fontId="52" fillId="13"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2" fillId="0" borderId="0" applyNumberFormat="0" applyFill="0" applyBorder="0" applyAlignment="0" applyProtection="0">
      <alignment vertical="center"/>
    </xf>
    <xf numFmtId="0" fontId="51" fillId="0" borderId="0">
      <alignment vertical="center"/>
    </xf>
    <xf numFmtId="0" fontId="51" fillId="0" borderId="0">
      <alignment vertical="center"/>
    </xf>
    <xf numFmtId="0" fontId="52" fillId="0" borderId="0">
      <alignment vertical="center"/>
    </xf>
    <xf numFmtId="0" fontId="52" fillId="0" borderId="0">
      <alignment vertical="center"/>
    </xf>
    <xf numFmtId="0" fontId="51" fillId="0" borderId="0">
      <alignment vertical="center"/>
    </xf>
    <xf numFmtId="0" fontId="51" fillId="0" borderId="0">
      <alignment vertical="center"/>
    </xf>
    <xf numFmtId="0" fontId="56" fillId="0" borderId="0" applyNumberFormat="0" applyFill="0" applyBorder="0" applyAlignment="0" applyProtection="0">
      <alignment vertical="center"/>
    </xf>
    <xf numFmtId="0" fontId="50" fillId="0" borderId="72" applyNumberFormat="0" applyFont="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lignment vertical="center"/>
    </xf>
    <xf numFmtId="0" fontId="52" fillId="0" borderId="0" applyNumberFormat="0" applyFill="0" applyBorder="0" applyAlignment="0" applyProtection="0">
      <alignment vertical="center"/>
    </xf>
    <xf numFmtId="0" fontId="50" fillId="0" borderId="0">
      <alignment vertical="center"/>
    </xf>
    <xf numFmtId="0" fontId="52"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71" fillId="13" borderId="0" applyNumberFormat="0" applyBorder="0" applyAlignment="0" applyProtection="0">
      <alignment vertical="center"/>
    </xf>
    <xf numFmtId="0" fontId="52" fillId="13" borderId="0" applyNumberFormat="0" applyBorder="0" applyAlignment="0" applyProtection="0">
      <alignment vertical="center"/>
    </xf>
    <xf numFmtId="0" fontId="50" fillId="0" borderId="0">
      <alignment vertical="center"/>
    </xf>
    <xf numFmtId="0" fontId="71" fillId="13" borderId="0" applyNumberFormat="0" applyBorder="0" applyAlignment="0" applyProtection="0">
      <alignment vertical="center"/>
    </xf>
    <xf numFmtId="0" fontId="0" fillId="0" borderId="0">
      <alignment vertical="center"/>
    </xf>
    <xf numFmtId="0" fontId="71" fillId="1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2" fillId="0" borderId="0">
      <alignment vertical="center"/>
    </xf>
    <xf numFmtId="0" fontId="71" fillId="1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lignment vertical="center"/>
    </xf>
    <xf numFmtId="0" fontId="91" fillId="13"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53" fillId="13"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52" fillId="25" borderId="0" applyNumberFormat="0" applyBorder="0" applyAlignment="0" applyProtection="0">
      <alignment vertical="center"/>
    </xf>
    <xf numFmtId="0" fontId="51" fillId="0" borderId="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0" borderId="72" applyNumberFormat="0" applyFont="0" applyAlignment="0" applyProtection="0">
      <alignment vertical="center"/>
    </xf>
    <xf numFmtId="0" fontId="52" fillId="0" borderId="0">
      <alignment vertical="center"/>
    </xf>
    <xf numFmtId="0" fontId="0" fillId="0" borderId="0">
      <alignment vertical="center"/>
    </xf>
    <xf numFmtId="0" fontId="52"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52"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13" borderId="0" applyNumberFormat="0" applyBorder="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52" fillId="0" borderId="0">
      <alignment vertical="center"/>
    </xf>
    <xf numFmtId="0" fontId="52" fillId="0" borderId="0">
      <alignment vertical="center"/>
    </xf>
    <xf numFmtId="0" fontId="71" fillId="13" borderId="0" applyNumberFormat="0" applyBorder="0" applyAlignment="0" applyProtection="0">
      <alignment vertical="center"/>
    </xf>
    <xf numFmtId="0" fontId="52" fillId="13" borderId="0" applyNumberFormat="0" applyBorder="0" applyAlignment="0" applyProtection="0">
      <alignment vertical="center"/>
    </xf>
    <xf numFmtId="0" fontId="52" fillId="23" borderId="0" applyNumberFormat="0" applyBorder="0" applyAlignment="0" applyProtection="0">
      <alignment vertical="center"/>
    </xf>
    <xf numFmtId="0" fontId="53" fillId="0" borderId="0">
      <alignment vertical="center"/>
    </xf>
    <xf numFmtId="0" fontId="52" fillId="13" borderId="0" applyNumberFormat="0" applyBorder="0" applyAlignment="0" applyProtection="0">
      <alignment vertical="center"/>
    </xf>
    <xf numFmtId="0" fontId="0" fillId="0" borderId="0">
      <alignment vertical="center"/>
    </xf>
    <xf numFmtId="0" fontId="50" fillId="0" borderId="0">
      <alignment vertical="center"/>
    </xf>
    <xf numFmtId="0" fontId="52" fillId="0" borderId="0">
      <alignment vertical="center"/>
    </xf>
    <xf numFmtId="0" fontId="0" fillId="0" borderId="0">
      <alignment vertical="center"/>
    </xf>
    <xf numFmtId="0" fontId="52" fillId="0" borderId="0">
      <alignment vertical="center"/>
    </xf>
    <xf numFmtId="0" fontId="53" fillId="13" borderId="0" applyNumberFormat="0" applyBorder="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0" borderId="0">
      <alignment vertical="center"/>
    </xf>
    <xf numFmtId="0" fontId="52"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71" fillId="13" borderId="0" applyNumberFormat="0" applyBorder="0" applyAlignment="0" applyProtection="0">
      <alignment vertical="center"/>
    </xf>
    <xf numFmtId="0" fontId="53" fillId="0" borderId="0">
      <alignment vertical="center"/>
    </xf>
    <xf numFmtId="0" fontId="52"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13" borderId="0" applyNumberFormat="0" applyBorder="0" applyAlignment="0" applyProtection="0">
      <alignment vertical="center"/>
    </xf>
    <xf numFmtId="0" fontId="53" fillId="0" borderId="0">
      <alignment vertical="center"/>
    </xf>
    <xf numFmtId="0" fontId="52" fillId="0" borderId="0">
      <alignment vertical="center"/>
    </xf>
    <xf numFmtId="0" fontId="0" fillId="0" borderId="0">
      <alignment vertical="center"/>
    </xf>
    <xf numFmtId="0" fontId="52" fillId="13" borderId="0" applyNumberFormat="0" applyBorder="0" applyAlignment="0" applyProtection="0">
      <alignment vertical="center"/>
    </xf>
    <xf numFmtId="0" fontId="53" fillId="0" borderId="0">
      <alignment vertical="center"/>
    </xf>
    <xf numFmtId="0" fontId="53" fillId="13" borderId="0" applyNumberFormat="0" applyBorder="0" applyAlignment="0" applyProtection="0">
      <alignment vertical="center"/>
    </xf>
    <xf numFmtId="0" fontId="0" fillId="0" borderId="0">
      <alignment vertical="center"/>
    </xf>
    <xf numFmtId="0" fontId="52" fillId="13" borderId="0" applyNumberFormat="0" applyBorder="0" applyAlignment="0" applyProtection="0">
      <alignment vertical="center"/>
    </xf>
    <xf numFmtId="0" fontId="53" fillId="0" borderId="0">
      <alignment vertical="center"/>
    </xf>
    <xf numFmtId="0" fontId="52" fillId="13" borderId="0" applyNumberFormat="0" applyBorder="0" applyAlignment="0" applyProtection="0">
      <alignment vertical="center"/>
    </xf>
    <xf numFmtId="0" fontId="53" fillId="0" borderId="0">
      <alignment vertical="center"/>
    </xf>
    <xf numFmtId="0" fontId="52"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52" fillId="0" borderId="0">
      <alignment vertical="center"/>
    </xf>
    <xf numFmtId="0" fontId="0" fillId="0" borderId="0">
      <alignment vertical="center"/>
    </xf>
    <xf numFmtId="0" fontId="52" fillId="13" borderId="0" applyNumberFormat="0" applyBorder="0" applyAlignment="0" applyProtection="0">
      <alignment vertical="center"/>
    </xf>
    <xf numFmtId="0" fontId="53" fillId="0" borderId="0">
      <alignment vertical="center"/>
    </xf>
    <xf numFmtId="0" fontId="53" fillId="0" borderId="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0" fillId="0" borderId="0">
      <alignment vertical="center"/>
    </xf>
    <xf numFmtId="0" fontId="52" fillId="0" borderId="72" applyNumberFormat="0" applyFont="0" applyAlignment="0" applyProtection="0">
      <alignment vertical="center"/>
    </xf>
    <xf numFmtId="0" fontId="53" fillId="0" borderId="0">
      <alignment vertical="center"/>
    </xf>
    <xf numFmtId="0" fontId="53"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2" fillId="13" borderId="0" applyNumberFormat="0" applyBorder="0" applyAlignment="0" applyProtection="0">
      <alignment vertical="center"/>
    </xf>
    <xf numFmtId="0" fontId="0" fillId="0" borderId="0">
      <alignment vertical="center"/>
    </xf>
    <xf numFmtId="0" fontId="52" fillId="13" borderId="0" applyNumberFormat="0" applyBorder="0" applyAlignment="0" applyProtection="0">
      <alignment vertical="center"/>
    </xf>
    <xf numFmtId="0" fontId="53" fillId="13" borderId="0" applyNumberFormat="0" applyBorder="0" applyAlignment="0" applyProtection="0">
      <alignment vertical="center"/>
    </xf>
    <xf numFmtId="0" fontId="91" fillId="13" borderId="0" applyNumberFormat="0" applyBorder="0" applyAlignment="0" applyProtection="0">
      <alignment vertical="center"/>
    </xf>
    <xf numFmtId="0" fontId="53" fillId="13" borderId="0" applyNumberFormat="0" applyBorder="0" applyAlignment="0" applyProtection="0">
      <alignment vertical="center"/>
    </xf>
    <xf numFmtId="0" fontId="0" fillId="0" borderId="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53" fillId="13" borderId="0" applyNumberFormat="0" applyBorder="0" applyAlignment="0" applyProtection="0">
      <alignment vertical="center"/>
    </xf>
    <xf numFmtId="0" fontId="52" fillId="0" borderId="0">
      <alignment vertical="center"/>
    </xf>
    <xf numFmtId="0" fontId="51" fillId="0" borderId="0">
      <alignment vertical="center"/>
    </xf>
    <xf numFmtId="0" fontId="52" fillId="13" borderId="0" applyNumberFormat="0" applyBorder="0" applyAlignment="0" applyProtection="0">
      <alignment vertical="center"/>
    </xf>
    <xf numFmtId="0" fontId="53"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55" fillId="13" borderId="0" applyNumberFormat="0" applyBorder="0" applyAlignment="0" applyProtection="0">
      <alignment vertical="center"/>
    </xf>
    <xf numFmtId="0" fontId="52" fillId="13" borderId="0" applyNumberFormat="0" applyBorder="0" applyAlignment="0" applyProtection="0">
      <alignment vertical="center"/>
    </xf>
    <xf numFmtId="0" fontId="0" fillId="0" borderId="0">
      <alignment vertical="center"/>
    </xf>
    <xf numFmtId="0" fontId="0" fillId="0" borderId="0">
      <alignment vertical="center"/>
    </xf>
    <xf numFmtId="0" fontId="55" fillId="13" borderId="0" applyNumberFormat="0" applyBorder="0" applyAlignment="0" applyProtection="0">
      <alignment vertical="center"/>
    </xf>
    <xf numFmtId="0" fontId="52" fillId="13" borderId="0" applyNumberFormat="0" applyBorder="0" applyAlignment="0" applyProtection="0">
      <alignment vertical="center"/>
    </xf>
    <xf numFmtId="0" fontId="53" fillId="13" borderId="0" applyNumberFormat="0" applyBorder="0" applyAlignment="0" applyProtection="0">
      <alignment vertical="center"/>
    </xf>
    <xf numFmtId="0" fontId="55" fillId="13" borderId="0" applyNumberFormat="0" applyBorder="0" applyAlignment="0" applyProtection="0">
      <alignment vertical="center"/>
    </xf>
    <xf numFmtId="0" fontId="52" fillId="0" borderId="0">
      <alignment vertical="center"/>
    </xf>
    <xf numFmtId="0" fontId="9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1" fillId="13" borderId="0" applyNumberFormat="0" applyBorder="0" applyAlignment="0" applyProtection="0">
      <alignment vertical="center"/>
    </xf>
    <xf numFmtId="0" fontId="91" fillId="13" borderId="0" applyNumberFormat="0" applyBorder="0" applyAlignment="0" applyProtection="0">
      <alignment vertical="center"/>
    </xf>
    <xf numFmtId="0" fontId="0" fillId="0" borderId="0">
      <alignment vertical="center"/>
    </xf>
    <xf numFmtId="0" fontId="91" fillId="13" borderId="0" applyNumberFormat="0" applyBorder="0" applyAlignment="0" applyProtection="0">
      <alignment vertical="center"/>
    </xf>
    <xf numFmtId="0" fontId="0" fillId="0" borderId="0">
      <alignment vertical="center"/>
    </xf>
    <xf numFmtId="0" fontId="91" fillId="13" borderId="0" applyNumberFormat="0" applyBorder="0" applyAlignment="0" applyProtection="0">
      <alignment vertical="center"/>
    </xf>
    <xf numFmtId="0" fontId="0" fillId="0" borderId="0">
      <alignment vertical="center"/>
    </xf>
    <xf numFmtId="0" fontId="91" fillId="13" borderId="0" applyNumberFormat="0" applyBorder="0" applyAlignment="0" applyProtection="0">
      <alignment vertical="center"/>
    </xf>
    <xf numFmtId="0" fontId="52" fillId="13" borderId="0" applyNumberFormat="0" applyBorder="0" applyAlignment="0" applyProtection="0">
      <alignment vertical="center"/>
    </xf>
    <xf numFmtId="0" fontId="50" fillId="0" borderId="0">
      <alignment vertical="center"/>
    </xf>
    <xf numFmtId="0" fontId="55" fillId="13" borderId="0" applyNumberFormat="0" applyBorder="0" applyAlignment="0" applyProtection="0">
      <alignment vertical="center"/>
    </xf>
    <xf numFmtId="0" fontId="55" fillId="13" borderId="0" applyNumberFormat="0" applyBorder="0" applyAlignment="0" applyProtection="0">
      <alignment vertical="center"/>
    </xf>
    <xf numFmtId="0" fontId="55"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12" borderId="0" applyNumberFormat="0" applyBorder="0" applyAlignment="0" applyProtection="0">
      <alignment vertical="center"/>
    </xf>
    <xf numFmtId="0" fontId="53" fillId="13" borderId="0" applyNumberFormat="0" applyBorder="0" applyAlignment="0" applyProtection="0">
      <alignment vertical="center"/>
    </xf>
    <xf numFmtId="0" fontId="55" fillId="13"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2" fillId="0" borderId="0">
      <alignment vertical="center"/>
    </xf>
    <xf numFmtId="0" fontId="51" fillId="0" borderId="0">
      <alignment vertical="center"/>
    </xf>
    <xf numFmtId="0" fontId="55" fillId="13" borderId="0" applyNumberFormat="0" applyBorder="0" applyAlignment="0" applyProtection="0">
      <alignment vertical="center"/>
    </xf>
    <xf numFmtId="0" fontId="53" fillId="0" borderId="0">
      <alignment vertical="center"/>
    </xf>
    <xf numFmtId="0" fontId="0" fillId="0" borderId="0">
      <alignment vertical="center"/>
    </xf>
    <xf numFmtId="0" fontId="0" fillId="0" borderId="0">
      <alignment vertical="center"/>
    </xf>
    <xf numFmtId="0" fontId="55" fillId="13" borderId="0" applyNumberFormat="0" applyBorder="0" applyAlignment="0" applyProtection="0">
      <alignment vertical="center"/>
    </xf>
    <xf numFmtId="0" fontId="53" fillId="0" borderId="0">
      <alignment vertical="center"/>
    </xf>
    <xf numFmtId="0" fontId="55" fillId="13" borderId="0" applyNumberFormat="0" applyBorder="0" applyAlignment="0" applyProtection="0">
      <alignment vertical="center"/>
    </xf>
    <xf numFmtId="0" fontId="53" fillId="0" borderId="0">
      <alignment vertical="center"/>
    </xf>
    <xf numFmtId="0" fontId="55" fillId="13" borderId="0" applyNumberFormat="0" applyBorder="0" applyAlignment="0" applyProtection="0">
      <alignment vertical="center"/>
    </xf>
    <xf numFmtId="0" fontId="53" fillId="0" borderId="0">
      <alignment vertical="center"/>
    </xf>
    <xf numFmtId="0" fontId="55" fillId="13"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1"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0" fillId="0"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50" fillId="0" borderId="0"/>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0"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0"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0" fillId="0" borderId="0"/>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xf numFmtId="0" fontId="50"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3" fillId="0" borderId="0">
      <alignment vertical="center"/>
    </xf>
    <xf numFmtId="0" fontId="53"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3" fillId="0" borderId="0">
      <alignment vertical="center"/>
    </xf>
    <xf numFmtId="0" fontId="50" fillId="0" borderId="72" applyNumberFormat="0" applyFont="0" applyAlignment="0" applyProtection="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2" applyNumberFormat="0" applyFont="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pplyNumberFormat="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Border="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0" fillId="0" borderId="0"/>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pplyProtection="0">
      <alignment vertical="center"/>
    </xf>
    <xf numFmtId="0" fontId="0" fillId="0" borderId="0">
      <alignment vertical="center"/>
    </xf>
    <xf numFmtId="0" fontId="51" fillId="0" borderId="0">
      <alignment vertical="center"/>
    </xf>
    <xf numFmtId="0" fontId="51" fillId="0" borderId="0">
      <alignment vertical="center"/>
    </xf>
    <xf numFmtId="0" fontId="51" fillId="0" borderId="0" applyProtection="0">
      <alignment vertical="center"/>
    </xf>
    <xf numFmtId="0" fontId="0" fillId="0" borderId="0">
      <alignment vertical="center"/>
    </xf>
    <xf numFmtId="0" fontId="51" fillId="0" borderId="0">
      <alignment vertical="center"/>
    </xf>
    <xf numFmtId="0" fontId="51" fillId="0" borderId="0">
      <alignment vertical="center"/>
    </xf>
    <xf numFmtId="0" fontId="51" fillId="0" borderId="0" applyProtection="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93" fillId="67" borderId="80" applyNumberFormat="0" applyAlignment="0" applyProtection="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39"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7"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7"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7" fillId="0" borderId="0">
      <alignment vertical="center"/>
    </xf>
    <xf numFmtId="0" fontId="57"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90" fillId="0" borderId="76"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90" fillId="0" borderId="76" applyNumberFormat="0" applyFill="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53" fillId="0" borderId="0"/>
    <xf numFmtId="0" fontId="53" fillId="0" borderId="0"/>
    <xf numFmtId="0" fontId="53" fillId="0" borderId="0"/>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7" fillId="0" borderId="0">
      <alignment vertical="center"/>
    </xf>
    <xf numFmtId="0" fontId="57"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7"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7"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53" fillId="0" borderId="0">
      <alignment vertical="center"/>
    </xf>
    <xf numFmtId="0" fontId="53" fillId="0" borderId="0"/>
    <xf numFmtId="0" fontId="53" fillId="0" borderId="0"/>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94" fillId="0" borderId="0" applyNumberFormat="0" applyFill="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7" fillId="0" borderId="0"/>
    <xf numFmtId="0" fontId="51" fillId="0" borderId="0">
      <alignment vertical="center"/>
    </xf>
    <xf numFmtId="0" fontId="53" fillId="0" borderId="0">
      <alignment vertical="center"/>
    </xf>
    <xf numFmtId="0" fontId="0" fillId="0" borderId="0">
      <alignment vertical="center"/>
    </xf>
    <xf numFmtId="0" fontId="57"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39" fillId="0" borderId="0">
      <alignment vertical="center"/>
    </xf>
    <xf numFmtId="0" fontId="0" fillId="0" borderId="0">
      <alignment vertical="center"/>
    </xf>
    <xf numFmtId="0" fontId="53" fillId="0" borderId="0">
      <alignment vertical="center"/>
    </xf>
    <xf numFmtId="0" fontId="39"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3" fillId="0" borderId="0">
      <alignment vertical="center"/>
    </xf>
    <xf numFmtId="0" fontId="51" fillId="0" borderId="0">
      <alignment vertical="center"/>
    </xf>
    <xf numFmtId="0" fontId="57"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7"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39"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95" fillId="9" borderId="0" applyNumberFormat="0" applyBorder="0" applyAlignment="0" applyProtection="0">
      <alignment vertical="center"/>
    </xf>
    <xf numFmtId="0" fontId="51"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51" fillId="0" borderId="0">
      <alignment vertical="center"/>
    </xf>
    <xf numFmtId="0" fontId="89" fillId="9" borderId="0" applyNumberFormat="0" applyBorder="0" applyAlignment="0" applyProtection="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185" fontId="51" fillId="0" borderId="0" applyFont="0" applyFill="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43" fontId="53" fillId="0" borderId="0" applyFon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43" fontId="53" fillId="0" borderId="0" applyFont="0" applyFill="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7"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7"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7" fillId="0" borderId="0">
      <alignment vertical="center"/>
    </xf>
    <xf numFmtId="0" fontId="51" fillId="0" borderId="0">
      <alignment vertical="center"/>
    </xf>
    <xf numFmtId="0" fontId="51"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xf numFmtId="0" fontId="0" fillId="0" borderId="0">
      <alignment vertical="center"/>
    </xf>
    <xf numFmtId="0" fontId="53" fillId="0" borderId="0">
      <alignment vertical="center"/>
    </xf>
    <xf numFmtId="0" fontId="53" fillId="0" borderId="0"/>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84"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7" fillId="0" borderId="0">
      <alignment vertical="center"/>
    </xf>
    <xf numFmtId="0" fontId="0" fillId="0" borderId="0">
      <alignment vertical="center"/>
    </xf>
    <xf numFmtId="0" fontId="57" fillId="0" borderId="0">
      <alignment vertical="center"/>
    </xf>
    <xf numFmtId="0" fontId="0" fillId="0" borderId="0">
      <alignment vertical="center"/>
    </xf>
    <xf numFmtId="0" fontId="57"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xf numFmtId="0" fontId="0" fillId="0" borderId="0"/>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43" fontId="53" fillId="0" borderId="0" applyFont="0" applyFill="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43" fontId="53" fillId="0" borderId="0" applyFont="0" applyFill="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43" fontId="53" fillId="0" borderId="0" applyFont="0" applyFill="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53" fillId="0" borderId="0"/>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3" fillId="0" borderId="0"/>
    <xf numFmtId="0" fontId="53" fillId="0" borderId="0"/>
    <xf numFmtId="0" fontId="53" fillId="0" borderId="0"/>
    <xf numFmtId="0" fontId="53" fillId="0" borderId="0">
      <alignment vertical="center"/>
    </xf>
    <xf numFmtId="0" fontId="53" fillId="0" borderId="0">
      <alignment vertical="center"/>
    </xf>
    <xf numFmtId="0" fontId="53" fillId="0" borderId="0"/>
    <xf numFmtId="0" fontId="53" fillId="0" borderId="0"/>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7"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7"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7"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7"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7" fillId="0" borderId="0">
      <alignment vertical="center"/>
    </xf>
    <xf numFmtId="0" fontId="53" fillId="0" borderId="0">
      <alignment vertical="center"/>
    </xf>
    <xf numFmtId="0" fontId="0" fillId="0" borderId="0">
      <alignment vertical="center"/>
    </xf>
    <xf numFmtId="0" fontId="0" fillId="0" borderId="0">
      <alignment vertical="center"/>
    </xf>
    <xf numFmtId="0" fontId="57" fillId="0" borderId="0">
      <alignment vertical="center"/>
    </xf>
    <xf numFmtId="0" fontId="53" fillId="0" borderId="0">
      <alignment vertical="center"/>
    </xf>
    <xf numFmtId="0" fontId="0" fillId="0" borderId="0">
      <alignment vertical="center"/>
    </xf>
    <xf numFmtId="0" fontId="57" fillId="0" borderId="0">
      <alignment vertical="center"/>
    </xf>
    <xf numFmtId="0" fontId="53" fillId="0" borderId="0">
      <alignment vertical="center"/>
    </xf>
    <xf numFmtId="0" fontId="53" fillId="0" borderId="0">
      <alignment vertical="center"/>
    </xf>
    <xf numFmtId="0" fontId="0" fillId="0" borderId="0">
      <alignment vertical="center"/>
    </xf>
    <xf numFmtId="0" fontId="57" fillId="0" borderId="0">
      <alignment vertical="center"/>
    </xf>
    <xf numFmtId="0" fontId="0"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83"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83" fillId="55" borderId="0" applyNumberFormat="0" applyBorder="0" applyAlignment="0" applyProtection="0">
      <alignment vertical="center"/>
    </xf>
    <xf numFmtId="0" fontId="51"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7"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7"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xf numFmtId="0" fontId="53" fillId="0" borderId="0">
      <alignment vertical="center"/>
    </xf>
    <xf numFmtId="0" fontId="53" fillId="0" borderId="0"/>
    <xf numFmtId="0" fontId="53" fillId="0" borderId="0">
      <alignment vertical="center"/>
    </xf>
    <xf numFmtId="0" fontId="53" fillId="0" borderId="0"/>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30" borderId="65" applyNumberFormat="0" applyFont="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39"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18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63" fillId="19" borderId="0" applyNumberFormat="0" applyBorder="0" applyAlignment="0" applyProtection="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53" fillId="0" borderId="0"/>
    <xf numFmtId="0" fontId="53" fillId="0" borderId="0"/>
    <xf numFmtId="0" fontId="53" fillId="0" borderId="0"/>
    <xf numFmtId="0" fontId="51" fillId="0" borderId="0">
      <alignment vertical="center"/>
    </xf>
    <xf numFmtId="0" fontId="51" fillId="0" borderId="0">
      <alignment vertical="center"/>
    </xf>
    <xf numFmtId="0" fontId="53" fillId="0" borderId="0"/>
    <xf numFmtId="0" fontId="53" fillId="0" borderId="0"/>
    <xf numFmtId="0" fontId="53" fillId="0" borderId="0"/>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pplyProtection="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53" fillId="0" borderId="0"/>
    <xf numFmtId="0" fontId="51" fillId="0" borderId="0">
      <alignment vertical="center"/>
    </xf>
    <xf numFmtId="0" fontId="0" fillId="0" borderId="0">
      <alignment vertical="center"/>
    </xf>
    <xf numFmtId="0" fontId="53" fillId="0" borderId="0"/>
    <xf numFmtId="0" fontId="53" fillId="0" borderId="0"/>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3" fillId="0" borderId="0"/>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53" fillId="0" borderId="0"/>
    <xf numFmtId="0" fontId="53" fillId="0" borderId="0"/>
    <xf numFmtId="0" fontId="53" fillId="0" borderId="0"/>
    <xf numFmtId="0" fontId="0" fillId="0" borderId="0">
      <alignment vertical="center"/>
    </xf>
    <xf numFmtId="0" fontId="51"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3"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41" fontId="53" fillId="0" borderId="0" applyFont="0" applyFill="0" applyBorder="0" applyAlignment="0" applyProtection="0">
      <alignment vertical="center"/>
    </xf>
    <xf numFmtId="0" fontId="51" fillId="0" borderId="0">
      <alignment vertical="center"/>
    </xf>
    <xf numFmtId="0" fontId="0" fillId="0" borderId="0">
      <alignment vertical="center"/>
    </xf>
    <xf numFmtId="41" fontId="53" fillId="0" borderId="0" applyFont="0" applyFill="0" applyBorder="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3"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84" fillId="0" borderId="0">
      <alignment vertical="center"/>
    </xf>
    <xf numFmtId="0" fontId="0" fillId="0" borderId="0">
      <alignment vertical="center"/>
    </xf>
    <xf numFmtId="0" fontId="84"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0" fillId="0" borderId="0">
      <alignment vertical="center"/>
    </xf>
    <xf numFmtId="0" fontId="53" fillId="0" borderId="0"/>
    <xf numFmtId="0" fontId="0" fillId="0" borderId="0">
      <alignment vertical="center"/>
    </xf>
    <xf numFmtId="0" fontId="53" fillId="0" borderId="0"/>
    <xf numFmtId="0" fontId="0" fillId="0" borderId="0">
      <alignment vertical="center"/>
    </xf>
    <xf numFmtId="0" fontId="53" fillId="0" borderId="0"/>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30" borderId="65" applyNumberFormat="0" applyFont="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3" fillId="30" borderId="65" applyNumberFormat="0" applyFont="0" applyAlignment="0" applyProtection="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96" fillId="55" borderId="0" applyNumberFormat="0" applyBorder="0" applyAlignment="0" applyProtection="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3"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51" fillId="0" borderId="0">
      <alignment vertical="center"/>
    </xf>
    <xf numFmtId="0" fontId="0" fillId="0" borderId="0">
      <alignment vertical="center"/>
    </xf>
    <xf numFmtId="0" fontId="0" fillId="0" borderId="0">
      <alignment vertical="center"/>
    </xf>
    <xf numFmtId="0" fontId="51" fillId="0" borderId="0">
      <alignment vertical="center"/>
    </xf>
    <xf numFmtId="0" fontId="0" fillId="0" borderId="0">
      <alignment vertical="center"/>
    </xf>
    <xf numFmtId="0" fontId="51" fillId="0" borderId="0"/>
    <xf numFmtId="0" fontId="51" fillId="0" borderId="0"/>
    <xf numFmtId="0" fontId="51" fillId="0" borderId="0">
      <alignment vertical="center"/>
    </xf>
    <xf numFmtId="0" fontId="5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95" fillId="9" borderId="0" applyNumberFormat="0" applyBorder="0" applyAlignment="0" applyProtection="0">
      <alignment vertical="center"/>
    </xf>
    <xf numFmtId="0" fontId="0" fillId="0" borderId="0">
      <alignment vertical="center"/>
    </xf>
    <xf numFmtId="0" fontId="95" fillId="9" borderId="0" applyNumberFormat="0" applyBorder="0" applyAlignment="0" applyProtection="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5" fillId="9" borderId="0" applyNumberFormat="0" applyBorder="0" applyAlignment="0" applyProtection="0">
      <alignment vertical="center"/>
    </xf>
    <xf numFmtId="0" fontId="0" fillId="0" borderId="0">
      <alignment vertical="center"/>
    </xf>
    <xf numFmtId="0" fontId="95" fillId="9" borderId="0" applyNumberFormat="0" applyBorder="0" applyAlignment="0" applyProtection="0">
      <alignment vertical="center"/>
    </xf>
    <xf numFmtId="0" fontId="0" fillId="0" borderId="0">
      <alignment vertical="center"/>
    </xf>
    <xf numFmtId="0" fontId="98" fillId="9" borderId="0" applyNumberFormat="0" applyBorder="0" applyAlignment="0" applyProtection="0">
      <alignment vertical="center"/>
    </xf>
    <xf numFmtId="0" fontId="0" fillId="0" borderId="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5" fillId="9" borderId="0" applyNumberFormat="0" applyBorder="0" applyAlignment="0" applyProtection="0">
      <alignment vertical="center"/>
    </xf>
    <xf numFmtId="0" fontId="0" fillId="0" borderId="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5" fillId="9" borderId="0" applyNumberFormat="0" applyBorder="0" applyAlignment="0" applyProtection="0">
      <alignment vertical="center"/>
    </xf>
    <xf numFmtId="0" fontId="98" fillId="9" borderId="0" applyNumberFormat="0" applyBorder="0" applyAlignment="0" applyProtection="0">
      <alignment vertical="center"/>
    </xf>
    <xf numFmtId="0" fontId="0" fillId="0" borderId="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0" fillId="0" borderId="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0" fillId="0" borderId="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0" borderId="7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0"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0"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0"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7"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63"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101" fillId="67" borderId="80" applyNumberFormat="0" applyAlignment="0" applyProtection="0">
      <alignment vertical="center"/>
    </xf>
    <xf numFmtId="0" fontId="0" fillId="0" borderId="0">
      <alignment vertical="center"/>
    </xf>
    <xf numFmtId="0" fontId="0" fillId="0" borderId="0">
      <alignment vertical="center"/>
    </xf>
    <xf numFmtId="0" fontId="101" fillId="67" borderId="80" applyNumberFormat="0" applyAlignment="0" applyProtection="0">
      <alignment vertical="center"/>
    </xf>
    <xf numFmtId="0" fontId="93" fillId="67" borderId="8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1" fillId="67" borderId="80" applyNumberFormat="0" applyAlignment="0" applyProtection="0">
      <alignment vertical="center"/>
    </xf>
    <xf numFmtId="0" fontId="93" fillId="67" borderId="8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0" fillId="0" borderId="0">
      <alignment vertical="center"/>
    </xf>
    <xf numFmtId="0" fontId="93" fillId="67" borderId="80" applyNumberFormat="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lignment vertical="center"/>
    </xf>
    <xf numFmtId="0" fontId="102"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2"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0" fillId="0" borderId="0">
      <alignment vertical="center"/>
    </xf>
    <xf numFmtId="0" fontId="0" fillId="0" borderId="0">
      <alignment vertical="center"/>
    </xf>
    <xf numFmtId="0" fontId="10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104" fillId="0" borderId="73" applyNumberFormat="0" applyFill="0" applyAlignment="0" applyProtection="0">
      <alignment vertical="center"/>
    </xf>
    <xf numFmtId="0" fontId="0" fillId="0" borderId="0">
      <alignment vertical="center"/>
    </xf>
    <xf numFmtId="0" fontId="0" fillId="0" borderId="0">
      <alignment vertical="center"/>
    </xf>
    <xf numFmtId="0" fontId="104" fillId="0" borderId="73" applyNumberFormat="0" applyFill="0" applyAlignment="0" applyProtection="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4" fillId="0" borderId="73" applyNumberFormat="0" applyFill="0" applyAlignment="0" applyProtection="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7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alignment vertical="center"/>
    </xf>
    <xf numFmtId="43" fontId="51" fillId="0" borderId="0" applyFont="0" applyFill="0" applyBorder="0" applyAlignment="0" applyProtection="0"/>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2"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4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Font="0" applyFill="0" applyBorder="0" applyAlignment="0" applyProtection="0">
      <alignment vertical="center"/>
    </xf>
    <xf numFmtId="0"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xf numFmtId="0" fontId="0" fillId="0" borderId="0">
      <alignment vertical="center"/>
    </xf>
    <xf numFmtId="43" fontId="53" fillId="0" borderId="0" applyFont="0" applyFill="0" applyBorder="0" applyAlignment="0" applyProtection="0"/>
    <xf numFmtId="43" fontId="51"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87"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4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188" fontId="53" fillId="0" borderId="0" applyFont="0" applyFill="0" applyBorder="0" applyAlignment="0" applyProtection="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4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180" fontId="53" fillId="0" borderId="0" applyFont="0" applyFill="0" applyBorder="0" applyAlignment="0" applyProtection="0"/>
    <xf numFmtId="0" fontId="0" fillId="0" borderId="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180" fontId="53" fillId="0" borderId="0" applyFont="0" applyFill="0" applyBorder="0" applyAlignment="0" applyProtection="0"/>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1"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3" fontId="51" fillId="0" borderId="0" applyFont="0" applyFill="0" applyBorder="0" applyAlignment="0" applyProtection="0">
      <alignment vertical="center"/>
    </xf>
    <xf numFmtId="0" fontId="0" fillId="0" borderId="0">
      <alignment vertical="center"/>
    </xf>
    <xf numFmtId="183" fontId="5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1" fillId="0" borderId="0" applyFont="0" applyFill="0" applyBorder="0" applyAlignment="0" applyProtection="0"/>
    <xf numFmtId="0" fontId="0" fillId="0" borderId="0">
      <alignment vertical="center"/>
    </xf>
    <xf numFmtId="43" fontId="53" fillId="0" borderId="0" applyFont="0" applyFill="0" applyBorder="0" applyAlignment="0" applyProtection="0">
      <alignment vertical="center"/>
    </xf>
    <xf numFmtId="43" fontId="51" fillId="0" borderId="0" applyFont="0" applyFill="0" applyBorder="0" applyAlignment="0" applyProtection="0"/>
    <xf numFmtId="0" fontId="0" fillId="0" borderId="0">
      <alignment vertical="center"/>
    </xf>
    <xf numFmtId="43" fontId="53" fillId="0" borderId="0" applyFont="0" applyFill="0" applyBorder="0" applyAlignment="0" applyProtection="0">
      <alignment vertical="center"/>
    </xf>
    <xf numFmtId="43" fontId="51" fillId="0" borderId="0" applyFont="0" applyFill="0" applyBorder="0" applyAlignment="0" applyProtection="0"/>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43" fontId="53" fillId="0" borderId="0" applyFont="0" applyFill="0" applyBorder="0" applyAlignment="0" applyProtection="0"/>
    <xf numFmtId="0" fontId="0" fillId="0" borderId="0">
      <alignment vertical="center"/>
    </xf>
    <xf numFmtId="0" fontId="0" fillId="0" borderId="0">
      <alignment vertical="center"/>
    </xf>
    <xf numFmtId="41" fontId="53" fillId="0" borderId="0" applyFont="0" applyFill="0" applyBorder="0" applyAlignment="0" applyProtection="0">
      <alignment vertical="center"/>
    </xf>
    <xf numFmtId="41" fontId="51" fillId="0" borderId="0" applyFont="0" applyFill="0" applyBorder="0" applyAlignment="0" applyProtection="0">
      <alignment vertical="center"/>
    </xf>
    <xf numFmtId="0" fontId="0" fillId="0" borderId="0">
      <alignment vertical="center"/>
    </xf>
    <xf numFmtId="41" fontId="53" fillId="0" borderId="0" applyFont="0" applyFill="0" applyBorder="0" applyAlignment="0" applyProtection="0">
      <alignment vertical="center"/>
    </xf>
    <xf numFmtId="0" fontId="0" fillId="0" borderId="0">
      <alignment vertical="center"/>
    </xf>
    <xf numFmtId="41" fontId="53" fillId="0" borderId="0" applyFont="0" applyFill="0" applyBorder="0" applyAlignment="0" applyProtection="0">
      <alignment vertical="center"/>
    </xf>
    <xf numFmtId="41" fontId="53" fillId="0" borderId="0" applyFont="0" applyFill="0" applyBorder="0" applyAlignment="0" applyProtection="0">
      <alignment vertical="center"/>
    </xf>
    <xf numFmtId="41" fontId="53" fillId="0" borderId="0" applyFont="0" applyFill="0" applyBorder="0" applyAlignment="0" applyProtection="0">
      <alignment vertical="center"/>
    </xf>
    <xf numFmtId="0" fontId="53" fillId="0" borderId="0" applyFont="0" applyFill="0" applyBorder="0" applyAlignment="0" applyProtection="0">
      <alignment vertical="center"/>
    </xf>
    <xf numFmtId="0" fontId="53" fillId="0" borderId="0" applyFont="0" applyFill="0" applyBorder="0" applyAlignment="0" applyProtection="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65" fillId="69" borderId="0" applyNumberFormat="0" applyBorder="0" applyAlignment="0" applyProtection="0">
      <alignment vertical="center"/>
    </xf>
    <xf numFmtId="0" fontId="0" fillId="0" borderId="0">
      <alignment vertical="center"/>
    </xf>
    <xf numFmtId="0" fontId="0" fillId="0" borderId="0">
      <alignment vertical="center"/>
    </xf>
    <xf numFmtId="0" fontId="65" fillId="69" borderId="0" applyNumberFormat="0" applyBorder="0" applyAlignment="0" applyProtection="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69" borderId="0" applyNumberFormat="0" applyBorder="0" applyAlignment="0" applyProtection="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65" fillId="70" borderId="0" applyNumberFormat="0" applyBorder="0" applyAlignment="0" applyProtection="0">
      <alignment vertical="center"/>
    </xf>
    <xf numFmtId="0" fontId="0" fillId="0" borderId="0">
      <alignment vertical="center"/>
    </xf>
    <xf numFmtId="0" fontId="0" fillId="0" borderId="0">
      <alignment vertical="center"/>
    </xf>
    <xf numFmtId="0" fontId="65" fillId="70" borderId="0" applyNumberFormat="0" applyBorder="0" applyAlignment="0" applyProtection="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70" borderId="0" applyNumberFormat="0" applyBorder="0" applyAlignment="0" applyProtection="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63" fillId="71" borderId="0" applyNumberFormat="0" applyBorder="0" applyAlignment="0" applyProtection="0">
      <alignment vertical="center"/>
    </xf>
    <xf numFmtId="0" fontId="63" fillId="71" borderId="0" applyNumberFormat="0" applyBorder="0" applyAlignment="0" applyProtection="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65" fillId="71" borderId="0" applyNumberFormat="0" applyBorder="0" applyAlignment="0" applyProtection="0">
      <alignment vertical="center"/>
    </xf>
    <xf numFmtId="0" fontId="0" fillId="0" borderId="0">
      <alignment vertical="center"/>
    </xf>
    <xf numFmtId="0" fontId="0" fillId="0" borderId="0">
      <alignment vertical="center"/>
    </xf>
    <xf numFmtId="0" fontId="65" fillId="71" borderId="0" applyNumberFormat="0" applyBorder="0" applyAlignment="0" applyProtection="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71" borderId="0" applyNumberFormat="0" applyBorder="0" applyAlignment="0" applyProtection="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65" fillId="16" borderId="0" applyNumberFormat="0" applyBorder="0" applyAlignment="0" applyProtection="0">
      <alignment vertical="center"/>
    </xf>
    <xf numFmtId="0" fontId="0" fillId="0" borderId="0">
      <alignment vertical="center"/>
    </xf>
    <xf numFmtId="0" fontId="0" fillId="0" borderId="0">
      <alignment vertical="center"/>
    </xf>
    <xf numFmtId="0" fontId="65" fillId="16" borderId="0" applyNumberFormat="0" applyBorder="0" applyAlignment="0" applyProtection="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16" borderId="0" applyNumberFormat="0" applyBorder="0" applyAlignment="0" applyProtection="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63" fillId="19" borderId="0" applyNumberFormat="0" applyBorder="0" applyAlignment="0" applyProtection="0">
      <alignment vertical="center"/>
    </xf>
    <xf numFmtId="0" fontId="63" fillId="19" borderId="0" applyNumberFormat="0" applyBorder="0" applyAlignment="0" applyProtection="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65" fillId="19" borderId="0" applyNumberFormat="0" applyBorder="0" applyAlignment="0" applyProtection="0">
      <alignment vertical="center"/>
    </xf>
    <xf numFmtId="0" fontId="0" fillId="0" borderId="0">
      <alignment vertical="center"/>
    </xf>
    <xf numFmtId="0" fontId="0" fillId="0" borderId="0">
      <alignment vertical="center"/>
    </xf>
    <xf numFmtId="0" fontId="65"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19" borderId="0" applyNumberFormat="0" applyBorder="0" applyAlignment="0" applyProtection="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63" fillId="68" borderId="0" applyNumberFormat="0" applyBorder="0" applyAlignment="0" applyProtection="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65" fillId="68" borderId="0" applyNumberFormat="0" applyBorder="0" applyAlignment="0" applyProtection="0">
      <alignment vertical="center"/>
    </xf>
    <xf numFmtId="0" fontId="0" fillId="0" borderId="0">
      <alignment vertical="center"/>
    </xf>
    <xf numFmtId="0" fontId="0" fillId="0" borderId="0">
      <alignment vertical="center"/>
    </xf>
    <xf numFmtId="0" fontId="65" fillId="68" borderId="0" applyNumberFormat="0" applyBorder="0" applyAlignment="0" applyProtection="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68" borderId="0" applyNumberFormat="0" applyBorder="0" applyAlignment="0" applyProtection="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0" fillId="0" borderId="0">
      <alignment vertical="center"/>
    </xf>
    <xf numFmtId="0" fontId="83"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0" fillId="0" borderId="0">
      <alignment vertical="center"/>
    </xf>
    <xf numFmtId="0" fontId="96" fillId="55" borderId="0" applyNumberFormat="0" applyBorder="0" applyAlignment="0" applyProtection="0">
      <alignment vertical="center"/>
    </xf>
    <xf numFmtId="0" fontId="96" fillId="55" borderId="0" applyNumberFormat="0" applyBorder="0" applyAlignment="0" applyProtection="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63" borderId="7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7"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7"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7"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24" borderId="7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alignment vertical="center"/>
    </xf>
    <xf numFmtId="0" fontId="51" fillId="0" borderId="0">
      <alignment vertical="center"/>
    </xf>
    <xf numFmtId="0" fontId="0" fillId="0" borderId="0">
      <alignment vertical="center"/>
    </xf>
    <xf numFmtId="0" fontId="0"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51"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30" borderId="65" applyNumberFormat="0" applyFont="0" applyAlignment="0" applyProtection="0">
      <alignment vertical="center"/>
    </xf>
    <xf numFmtId="0" fontId="53" fillId="30" borderId="65" applyNumberFormat="0" applyFont="0" applyAlignment="0" applyProtection="0">
      <alignment vertical="center"/>
    </xf>
    <xf numFmtId="0" fontId="0" fillId="0" borderId="0">
      <alignment vertical="center"/>
    </xf>
    <xf numFmtId="0" fontId="53" fillId="30" borderId="6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513">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left" vertical="center"/>
    </xf>
    <xf numFmtId="0" fontId="2" fillId="0" borderId="0" xfId="0" applyFont="1" applyAlignment="1">
      <alignment horizontal="center" vertical="center"/>
    </xf>
    <xf numFmtId="0" fontId="2" fillId="2" borderId="2" xfId="0" applyNumberFormat="1" applyFont="1" applyFill="1" applyBorder="1" applyAlignment="1">
      <alignment horizontal="center" vertical="center" wrapText="1"/>
    </xf>
    <xf numFmtId="0" fontId="2" fillId="2" borderId="3" xfId="0" applyNumberFormat="1" applyFont="1" applyFill="1" applyBorder="1" applyAlignment="1">
      <alignment horizontal="center" vertical="center" wrapText="1"/>
    </xf>
    <xf numFmtId="0" fontId="2" fillId="2" borderId="4" xfId="0" applyNumberFormat="1" applyFont="1" applyFill="1" applyBorder="1" applyAlignment="1">
      <alignment horizontal="center" vertical="center" wrapText="1"/>
    </xf>
    <xf numFmtId="0" fontId="2" fillId="3"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2" fontId="3" fillId="4" borderId="2" xfId="0" applyNumberFormat="1" applyFont="1" applyFill="1" applyBorder="1" applyAlignment="1">
      <alignment horizontal="center" vertical="center"/>
    </xf>
    <xf numFmtId="2" fontId="2" fillId="2" borderId="2" xfId="0" applyNumberFormat="1" applyFont="1" applyFill="1" applyBorder="1" applyAlignment="1">
      <alignment horizontal="right" vertical="center"/>
    </xf>
    <xf numFmtId="190" fontId="2" fillId="2" borderId="2" xfId="0" applyNumberFormat="1" applyFont="1" applyFill="1" applyBorder="1" applyAlignment="1">
      <alignment horizontal="right" vertical="center"/>
    </xf>
    <xf numFmtId="190" fontId="2" fillId="2" borderId="2" xfId="0" applyNumberFormat="1" applyFont="1" applyFill="1" applyBorder="1" applyAlignment="1">
      <alignment horizontal="center" vertical="center"/>
    </xf>
    <xf numFmtId="190" fontId="2" fillId="3" borderId="2" xfId="0" applyNumberFormat="1" applyFont="1" applyFill="1" applyBorder="1" applyAlignment="1">
      <alignment horizontal="center" vertical="center"/>
    </xf>
    <xf numFmtId="2" fontId="0" fillId="0" borderId="0" xfId="0" applyNumberFormat="1" applyAlignment="1"/>
    <xf numFmtId="190" fontId="0" fillId="0" borderId="0" xfId="0" applyNumberFormat="1" applyAlignment="1"/>
    <xf numFmtId="2" fontId="0" fillId="3" borderId="0" xfId="0" applyNumberFormat="1" applyFill="1" applyAlignment="1"/>
    <xf numFmtId="0" fontId="4" fillId="0" borderId="5" xfId="0" applyFont="1" applyBorder="1" applyAlignment="1">
      <alignment horizontal="center"/>
    </xf>
    <xf numFmtId="0" fontId="5"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6" xfId="0" applyFont="1" applyBorder="1" applyAlignment="1">
      <alignment horizontal="center" vertical="center" wrapText="1"/>
    </xf>
    <xf numFmtId="0" fontId="5" fillId="0" borderId="10" xfId="0" applyFont="1" applyBorder="1" applyAlignment="1">
      <alignment horizontal="center" vertical="center" wrapText="1"/>
    </xf>
    <xf numFmtId="190" fontId="2" fillId="0" borderId="11" xfId="0" applyNumberFormat="1" applyFont="1" applyBorder="1" applyAlignment="1">
      <alignment horizontal="center" vertical="center" wrapText="1"/>
    </xf>
    <xf numFmtId="190" fontId="2" fillId="0" borderId="8" xfId="0" applyNumberFormat="1" applyFont="1" applyBorder="1" applyAlignment="1">
      <alignment horizontal="center" vertical="center" wrapText="1"/>
    </xf>
    <xf numFmtId="190" fontId="2" fillId="0" borderId="9" xfId="0" applyNumberFormat="1" applyFont="1" applyBorder="1" applyAlignment="1">
      <alignment horizontal="center" vertical="center" wrapText="1"/>
    </xf>
    <xf numFmtId="190" fontId="2" fillId="0" borderId="6" xfId="0" applyNumberFormat="1" applyFont="1" applyBorder="1" applyAlignment="1">
      <alignment horizontal="center" vertical="center" wrapText="1"/>
    </xf>
    <xf numFmtId="190" fontId="2" fillId="0" borderId="11" xfId="0" applyNumberFormat="1" applyFont="1" applyFill="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6" xfId="0" applyFont="1" applyBorder="1" applyAlignment="1">
      <alignment horizontal="center" vertical="center" wrapText="1"/>
    </xf>
    <xf numFmtId="190" fontId="7" fillId="0" borderId="11" xfId="0" applyNumberFormat="1" applyFont="1" applyBorder="1" applyAlignment="1">
      <alignment horizontal="center" vertical="center" wrapText="1"/>
    </xf>
    <xf numFmtId="0" fontId="2" fillId="0" borderId="0" xfId="0" applyFont="1" applyAlignment="1">
      <alignment horizontal="right" vertical="center"/>
    </xf>
    <xf numFmtId="0" fontId="2" fillId="2" borderId="12" xfId="0" applyNumberFormat="1" applyFont="1" applyFill="1" applyBorder="1" applyAlignment="1">
      <alignment horizontal="center" vertical="center" wrapText="1"/>
    </xf>
    <xf numFmtId="0" fontId="2" fillId="2" borderId="2" xfId="0" applyFont="1" applyFill="1" applyBorder="1" applyAlignment="1">
      <alignment vertical="center"/>
    </xf>
    <xf numFmtId="0" fontId="4" fillId="0" borderId="0" xfId="0" applyFont="1" applyBorder="1" applyAlignment="1">
      <alignment horizontal="center"/>
    </xf>
    <xf numFmtId="0" fontId="6" fillId="0" borderId="0" xfId="0" applyFont="1" applyBorder="1" applyAlignment="1">
      <alignment horizontal="center" vertical="center" wrapText="1"/>
    </xf>
    <xf numFmtId="190" fontId="2" fillId="0" borderId="0" xfId="0" applyNumberFormat="1" applyFont="1" applyBorder="1" applyAlignment="1">
      <alignment horizontal="center" vertical="center" wrapText="1"/>
    </xf>
    <xf numFmtId="0" fontId="7" fillId="0" borderId="0" xfId="0" applyFont="1" applyBorder="1" applyAlignment="1">
      <alignment horizontal="center" vertical="center" wrapText="1"/>
    </xf>
    <xf numFmtId="0" fontId="0" fillId="0" borderId="0" xfId="0" applyAlignment="1"/>
    <xf numFmtId="0" fontId="8" fillId="0" borderId="0" xfId="0" applyFont="1" applyFill="1" applyBorder="1" applyAlignment="1">
      <alignment horizontal="center" vertical="center"/>
    </xf>
    <xf numFmtId="186" fontId="8" fillId="0" borderId="0" xfId="0" applyNumberFormat="1" applyFont="1" applyFill="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9" fillId="0" borderId="0" xfId="0" applyFont="1" applyFill="1" applyBorder="1" applyAlignment="1">
      <alignment horizontal="center" vertical="center"/>
    </xf>
    <xf numFmtId="186" fontId="2" fillId="0" borderId="0" xfId="0" applyNumberFormat="1" applyFont="1" applyFill="1" applyBorder="1" applyAlignment="1">
      <alignment horizontal="center" vertical="center"/>
    </xf>
    <xf numFmtId="0" fontId="1" fillId="0" borderId="0" xfId="0" applyFont="1" applyFill="1" applyBorder="1" applyAlignment="1">
      <alignment horizontal="center"/>
    </xf>
    <xf numFmtId="0" fontId="2" fillId="0" borderId="2" xfId="0" applyFont="1" applyFill="1" applyBorder="1" applyAlignment="1">
      <alignment horizontal="center" vertical="center" wrapText="1"/>
    </xf>
    <xf numFmtId="186" fontId="2"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186" fontId="9" fillId="0" borderId="2" xfId="0" applyNumberFormat="1" applyFont="1" applyFill="1" applyBorder="1" applyAlignment="1">
      <alignment horizontal="center" vertical="center" wrapText="1"/>
    </xf>
    <xf numFmtId="0" fontId="2" fillId="0" borderId="2" xfId="0" applyFont="1" applyFill="1" applyBorder="1" applyAlignment="1">
      <alignment vertical="center" wrapText="1"/>
    </xf>
    <xf numFmtId="0" fontId="10" fillId="0" borderId="2" xfId="0" applyFont="1" applyFill="1" applyBorder="1" applyAlignment="1">
      <alignment horizontal="center" vertical="center"/>
    </xf>
    <xf numFmtId="0" fontId="11" fillId="0" borderId="2" xfId="0" applyFont="1" applyFill="1" applyBorder="1" applyAlignment="1">
      <alignment horizontal="left" vertical="center" wrapText="1"/>
    </xf>
    <xf numFmtId="43" fontId="11"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0" fontId="2" fillId="0" borderId="0" xfId="0" applyNumberFormat="1" applyFont="1" applyFill="1" applyBorder="1" applyAlignment="1" applyProtection="1">
      <alignment horizontal="left"/>
    </xf>
    <xf numFmtId="0" fontId="0" fillId="0" borderId="0" xfId="0" applyFill="1" applyAlignment="1">
      <alignment horizontal="center" vertical="center"/>
    </xf>
    <xf numFmtId="0" fontId="12" fillId="0" borderId="0" xfId="0" applyFont="1" applyFill="1">
      <alignment vertical="center"/>
    </xf>
    <xf numFmtId="0" fontId="13" fillId="0" borderId="0" xfId="0" applyFont="1" applyFill="1" applyBorder="1" applyAlignment="1">
      <alignment horizontal="center" vertical="center"/>
    </xf>
    <xf numFmtId="0" fontId="13" fillId="0" borderId="0" xfId="0" applyFont="1" applyFill="1" applyBorder="1" applyAlignment="1">
      <alignment horizontal="left" vertical="center"/>
    </xf>
    <xf numFmtId="186" fontId="13" fillId="0" borderId="0" xfId="0" applyNumberFormat="1" applyFont="1" applyFill="1" applyBorder="1" applyAlignment="1">
      <alignment horizontal="center" vertical="center"/>
    </xf>
    <xf numFmtId="0" fontId="14" fillId="0" borderId="0" xfId="0" applyFont="1" applyFill="1" applyBorder="1" applyAlignment="1">
      <alignment horizontal="left" vertical="center"/>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xf>
    <xf numFmtId="186" fontId="14" fillId="0" borderId="0" xfId="0" applyNumberFormat="1" applyFont="1" applyFill="1" applyBorder="1" applyAlignment="1">
      <alignment horizontal="center" vertical="center"/>
    </xf>
    <xf numFmtId="0" fontId="16" fillId="0" borderId="13" xfId="0" applyFont="1" applyFill="1" applyBorder="1" applyAlignment="1">
      <alignment horizontal="center" vertical="center"/>
    </xf>
    <xf numFmtId="0" fontId="16" fillId="0" borderId="13" xfId="0" applyFont="1" applyFill="1" applyBorder="1" applyAlignment="1">
      <alignment horizontal="center" vertical="center" wrapText="1"/>
    </xf>
    <xf numFmtId="186" fontId="16" fillId="0" borderId="13" xfId="0" applyNumberFormat="1" applyFont="1" applyFill="1" applyBorder="1" applyAlignment="1">
      <alignment horizontal="center" vertical="center" wrapText="1"/>
    </xf>
    <xf numFmtId="186" fontId="14" fillId="0" borderId="3" xfId="0" applyNumberFormat="1" applyFont="1" applyFill="1" applyBorder="1" applyAlignment="1">
      <alignment horizontal="center" vertical="center"/>
    </xf>
    <xf numFmtId="0" fontId="16" fillId="0" borderId="14" xfId="0" applyFont="1" applyFill="1" applyBorder="1" applyAlignment="1">
      <alignment horizontal="center" vertical="center"/>
    </xf>
    <xf numFmtId="0" fontId="16" fillId="0" borderId="14" xfId="0" applyFont="1" applyFill="1" applyBorder="1" applyAlignment="1">
      <alignment horizontal="center" vertical="center" wrapText="1"/>
    </xf>
    <xf numFmtId="186" fontId="16" fillId="0" borderId="14" xfId="0" applyNumberFormat="1" applyFont="1" applyFill="1" applyBorder="1" applyAlignment="1">
      <alignment horizontal="center" vertical="center" wrapText="1"/>
    </xf>
    <xf numFmtId="186" fontId="14" fillId="0" borderId="2" xfId="0" applyNumberFormat="1" applyFont="1" applyFill="1" applyBorder="1" applyAlignment="1">
      <alignment horizontal="center" vertical="center"/>
    </xf>
    <xf numFmtId="0" fontId="14"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186" fontId="14" fillId="0" borderId="2" xfId="0" applyNumberFormat="1" applyFont="1" applyFill="1" applyBorder="1" applyAlignment="1">
      <alignment horizontal="center" vertical="center" wrapText="1"/>
    </xf>
    <xf numFmtId="186" fontId="15"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xf>
    <xf numFmtId="0" fontId="15" fillId="0" borderId="2" xfId="0" applyFont="1" applyFill="1" applyBorder="1" applyAlignment="1">
      <alignment horizontal="center" vertical="center"/>
    </xf>
    <xf numFmtId="190" fontId="17" fillId="0" borderId="2"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190" fontId="16" fillId="0" borderId="2" xfId="0" applyNumberFormat="1" applyFont="1" applyFill="1" applyBorder="1" applyAlignment="1">
      <alignment horizontal="center" vertical="center" wrapText="1"/>
    </xf>
    <xf numFmtId="0" fontId="14" fillId="0" borderId="2" xfId="49260" applyFont="1" applyFill="1" applyBorder="1" applyAlignment="1">
      <alignment horizontal="center" vertical="center" shrinkToFit="1"/>
    </xf>
    <xf numFmtId="0" fontId="14" fillId="0" borderId="2" xfId="49260" applyFont="1" applyFill="1" applyBorder="1" applyAlignment="1">
      <alignment horizontal="center" vertical="center"/>
    </xf>
    <xf numFmtId="0" fontId="16" fillId="0" borderId="2" xfId="18812" applyFont="1" applyFill="1" applyBorder="1" applyAlignment="1">
      <alignment horizontal="center" vertical="center" wrapText="1"/>
    </xf>
    <xf numFmtId="0" fontId="14" fillId="0" borderId="2" xfId="9229" applyFont="1" applyFill="1" applyBorder="1" applyAlignment="1">
      <alignment horizontal="center" vertical="center" wrapText="1"/>
    </xf>
    <xf numFmtId="0" fontId="14" fillId="0" borderId="2" xfId="15419" applyFont="1" applyFill="1" applyBorder="1" applyAlignment="1">
      <alignment horizontal="center" vertical="center" wrapText="1"/>
    </xf>
    <xf numFmtId="0" fontId="15" fillId="0" borderId="2" xfId="49260" applyFont="1" applyFill="1" applyBorder="1" applyAlignment="1">
      <alignment horizontal="center" vertical="center"/>
    </xf>
    <xf numFmtId="0" fontId="15" fillId="0" borderId="2" xfId="49260" applyFont="1" applyFill="1" applyBorder="1" applyAlignment="1">
      <alignment horizontal="center" vertical="center" wrapText="1" shrinkToFit="1"/>
    </xf>
    <xf numFmtId="0" fontId="18" fillId="0" borderId="2" xfId="49260" applyFont="1" applyFill="1" applyBorder="1" applyAlignment="1">
      <alignment horizontal="center" vertical="center" shrinkToFit="1"/>
    </xf>
    <xf numFmtId="191" fontId="19" fillId="0" borderId="2" xfId="49260" applyNumberFormat="1" applyFont="1" applyFill="1" applyBorder="1" applyAlignment="1">
      <alignment horizontal="center" vertical="center"/>
    </xf>
    <xf numFmtId="0" fontId="14" fillId="0" borderId="2" xfId="49260" applyFont="1" applyFill="1" applyBorder="1" applyAlignment="1">
      <alignment horizontal="center" vertical="center" wrapText="1"/>
    </xf>
    <xf numFmtId="2" fontId="20" fillId="0" borderId="2" xfId="49260" applyNumberFormat="1" applyFont="1" applyFill="1" applyBorder="1" applyAlignment="1">
      <alignment horizontal="center" vertical="center"/>
    </xf>
    <xf numFmtId="0" fontId="20" fillId="0" borderId="2" xfId="49260" applyFont="1" applyFill="1" applyBorder="1" applyAlignment="1">
      <alignment horizontal="center" vertical="center"/>
    </xf>
    <xf numFmtId="191" fontId="16" fillId="0" borderId="2"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xf>
    <xf numFmtId="0" fontId="20" fillId="0" borderId="2" xfId="49260" applyFont="1" applyFill="1" applyBorder="1" applyAlignment="1">
      <alignment horizontal="center" vertical="center" shrinkToFit="1"/>
    </xf>
    <xf numFmtId="0" fontId="0" fillId="0" borderId="2" xfId="0" applyFont="1" applyFill="1" applyBorder="1" applyAlignment="1">
      <alignment horizontal="center" vertical="center"/>
    </xf>
    <xf numFmtId="0" fontId="14" fillId="0" borderId="2" xfId="32537" applyFont="1" applyFill="1" applyBorder="1" applyAlignment="1">
      <alignment horizontal="center" vertical="center" shrinkToFit="1"/>
    </xf>
    <xf numFmtId="0" fontId="14" fillId="0" borderId="2" xfId="32540" applyFont="1" applyFill="1" applyBorder="1" applyAlignment="1">
      <alignment horizontal="center" vertical="center" wrapText="1"/>
    </xf>
    <xf numFmtId="0" fontId="14" fillId="0" borderId="2" xfId="49261" applyFont="1" applyFill="1" applyBorder="1" applyAlignment="1">
      <alignment horizontal="center" vertical="center" wrapText="1"/>
    </xf>
    <xf numFmtId="0" fontId="16" fillId="0" borderId="2" xfId="0" applyNumberFormat="1" applyFont="1" applyFill="1" applyBorder="1" applyAlignment="1">
      <alignment horizontal="center" vertical="center" shrinkToFit="1"/>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shrinkToFit="1"/>
    </xf>
    <xf numFmtId="187" fontId="16" fillId="0" borderId="2" xfId="0" applyNumberFormat="1" applyFont="1" applyFill="1" applyBorder="1" applyAlignment="1">
      <alignment horizontal="center" vertical="center" shrinkToFit="1"/>
    </xf>
    <xf numFmtId="49" fontId="14" fillId="3" borderId="2" xfId="0" applyNumberFormat="1" applyFont="1" applyFill="1" applyBorder="1" applyAlignment="1">
      <alignment horizontal="center" vertical="center" wrapText="1"/>
    </xf>
    <xf numFmtId="0" fontId="16" fillId="3" borderId="2" xfId="0" applyNumberFormat="1" applyFont="1" applyFill="1" applyBorder="1" applyAlignment="1">
      <alignment horizontal="center" vertical="center" shrinkToFit="1"/>
    </xf>
    <xf numFmtId="0" fontId="14" fillId="3" borderId="2" xfId="0" applyFont="1" applyFill="1" applyBorder="1" applyAlignment="1">
      <alignment horizontal="center" vertical="center" wrapText="1"/>
    </xf>
    <xf numFmtId="0" fontId="16" fillId="3" borderId="2" xfId="0" applyFont="1" applyFill="1" applyBorder="1" applyAlignment="1">
      <alignment horizontal="center" vertical="center" shrinkToFit="1"/>
    </xf>
    <xf numFmtId="190" fontId="16" fillId="3" borderId="2" xfId="0" applyNumberFormat="1" applyFont="1" applyFill="1" applyBorder="1" applyAlignment="1">
      <alignment horizontal="center" vertical="center" wrapText="1"/>
    </xf>
    <xf numFmtId="0" fontId="14" fillId="0" borderId="2" xfId="22012" applyFont="1" applyFill="1" applyBorder="1" applyAlignment="1">
      <alignment horizontal="center" vertical="center" wrapText="1"/>
    </xf>
    <xf numFmtId="0" fontId="14" fillId="0" borderId="2" xfId="13825" applyFont="1" applyFill="1" applyBorder="1" applyAlignment="1">
      <alignment horizontal="center" vertical="center"/>
    </xf>
    <xf numFmtId="49" fontId="14" fillId="0" borderId="2" xfId="29863" applyNumberFormat="1" applyFont="1" applyFill="1" applyBorder="1" applyAlignment="1" applyProtection="1">
      <alignment horizontal="center" vertical="center" wrapText="1"/>
      <protection locked="0"/>
    </xf>
    <xf numFmtId="0" fontId="14" fillId="0" borderId="2" xfId="32540" applyFont="1" applyFill="1" applyBorder="1" applyAlignment="1">
      <alignment horizontal="center" vertical="center" shrinkToFit="1"/>
    </xf>
    <xf numFmtId="2" fontId="14" fillId="0" borderId="2" xfId="32542" applyNumberFormat="1" applyFont="1" applyFill="1" applyBorder="1" applyAlignment="1">
      <alignment horizontal="center" vertical="center" shrinkToFit="1"/>
    </xf>
    <xf numFmtId="186" fontId="14" fillId="3" borderId="0" xfId="0" applyNumberFormat="1" applyFont="1" applyFill="1" applyBorder="1" applyAlignment="1">
      <alignment horizontal="center" vertical="center"/>
    </xf>
    <xf numFmtId="186" fontId="14" fillId="0" borderId="12" xfId="0" applyNumberFormat="1" applyFont="1" applyFill="1" applyBorder="1" applyAlignment="1">
      <alignment horizontal="center" vertical="center"/>
    </xf>
    <xf numFmtId="186" fontId="14" fillId="3" borderId="3" xfId="0" applyNumberFormat="1" applyFont="1" applyFill="1" applyBorder="1" applyAlignment="1">
      <alignment horizontal="center" vertical="center"/>
    </xf>
    <xf numFmtId="186" fontId="14" fillId="3" borderId="2" xfId="0" applyNumberFormat="1" applyFont="1" applyFill="1" applyBorder="1" applyAlignment="1">
      <alignment horizontal="center" vertical="center"/>
    </xf>
    <xf numFmtId="186" fontId="15" fillId="3" borderId="2" xfId="0" applyNumberFormat="1" applyFont="1" applyFill="1" applyBorder="1" applyAlignment="1">
      <alignment horizontal="center" vertical="center" wrapText="1"/>
    </xf>
    <xf numFmtId="187" fontId="17" fillId="0" borderId="2" xfId="0" applyNumberFormat="1" applyFont="1" applyFill="1" applyBorder="1" applyAlignment="1">
      <alignment horizontal="center" vertical="center" wrapText="1"/>
    </xf>
    <xf numFmtId="187" fontId="17" fillId="3" borderId="2" xfId="0" applyNumberFormat="1" applyFont="1" applyFill="1" applyBorder="1" applyAlignment="1">
      <alignment horizontal="center" vertical="center" wrapText="1"/>
    </xf>
    <xf numFmtId="193" fontId="19" fillId="0" borderId="2" xfId="49260" applyNumberFormat="1" applyFont="1" applyFill="1" applyBorder="1" applyAlignment="1">
      <alignment horizontal="center" vertical="center"/>
    </xf>
    <xf numFmtId="191" fontId="19" fillId="3" borderId="2" xfId="49260" applyNumberFormat="1" applyFont="1" applyFill="1" applyBorder="1" applyAlignment="1">
      <alignment horizontal="center" vertical="center"/>
    </xf>
    <xf numFmtId="191" fontId="16" fillId="3" borderId="2" xfId="0" applyNumberFormat="1" applyFont="1" applyFill="1" applyBorder="1" applyAlignment="1">
      <alignment horizontal="center" vertical="center" wrapText="1"/>
    </xf>
    <xf numFmtId="187" fontId="16" fillId="0" borderId="2" xfId="0" applyNumberFormat="1" applyFont="1" applyFill="1" applyBorder="1" applyAlignment="1">
      <alignment horizontal="center" vertical="center" wrapText="1"/>
    </xf>
    <xf numFmtId="187" fontId="16" fillId="3" borderId="2" xfId="0" applyNumberFormat="1" applyFont="1" applyFill="1" applyBorder="1" applyAlignment="1">
      <alignment horizontal="center" vertical="center" wrapText="1"/>
    </xf>
    <xf numFmtId="194" fontId="16" fillId="0" borderId="2" xfId="0" applyNumberFormat="1" applyFont="1" applyFill="1" applyBorder="1" applyAlignment="1">
      <alignment horizontal="center" vertical="center" wrapText="1"/>
    </xf>
    <xf numFmtId="194" fontId="16" fillId="3" borderId="2" xfId="0" applyNumberFormat="1" applyFont="1" applyFill="1" applyBorder="1" applyAlignment="1">
      <alignment horizontal="center" vertical="center" wrapText="1"/>
    </xf>
    <xf numFmtId="186" fontId="14" fillId="3" borderId="12" xfId="0" applyNumberFormat="1" applyFont="1" applyFill="1" applyBorder="1" applyAlignment="1">
      <alignment horizontal="center" vertical="center"/>
    </xf>
    <xf numFmtId="190" fontId="17" fillId="3" borderId="2" xfId="0" applyNumberFormat="1" applyFont="1" applyFill="1" applyBorder="1" applyAlignment="1">
      <alignment horizontal="center" vertical="center" wrapText="1"/>
    </xf>
    <xf numFmtId="192" fontId="19" fillId="0" borderId="2" xfId="49260" applyNumberFormat="1" applyFont="1" applyFill="1" applyBorder="1" applyAlignment="1">
      <alignment horizontal="center" vertical="center"/>
    </xf>
    <xf numFmtId="192" fontId="19" fillId="3" borderId="2" xfId="49260" applyNumberFormat="1" applyFont="1" applyFill="1" applyBorder="1" applyAlignment="1">
      <alignment horizontal="center" vertical="center"/>
    </xf>
    <xf numFmtId="0" fontId="0" fillId="0" borderId="2" xfId="0" applyFont="1" applyFill="1" applyBorder="1">
      <alignment vertical="center"/>
    </xf>
    <xf numFmtId="0" fontId="0" fillId="3" borderId="2" xfId="0" applyFont="1" applyFill="1" applyBorder="1">
      <alignment vertical="center"/>
    </xf>
    <xf numFmtId="0" fontId="15" fillId="0" borderId="0" xfId="0" applyFont="1" applyFill="1" applyBorder="1" applyAlignment="1">
      <alignment horizontal="right" vertical="center"/>
    </xf>
    <xf numFmtId="0" fontId="14" fillId="0" borderId="2" xfId="0" applyFont="1" applyFill="1" applyBorder="1" applyAlignment="1">
      <alignment horizontal="left" vertical="center" wrapText="1"/>
    </xf>
    <xf numFmtId="186" fontId="15"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14" fillId="0" borderId="2" xfId="18812" applyFont="1" applyFill="1" applyBorder="1" applyAlignment="1">
      <alignment horizontal="left" vertical="center" wrapText="1"/>
    </xf>
    <xf numFmtId="2" fontId="14" fillId="0" borderId="2" xfId="51285" applyNumberFormat="1" applyFont="1" applyFill="1" applyBorder="1" applyAlignment="1">
      <alignment horizontal="center" vertical="center" wrapText="1"/>
    </xf>
    <xf numFmtId="0" fontId="15" fillId="0" borderId="2" xfId="49260" applyFont="1" applyFill="1" applyBorder="1" applyAlignment="1">
      <alignment horizontal="left" vertical="center" wrapText="1"/>
    </xf>
    <xf numFmtId="0" fontId="14" fillId="0" borderId="2" xfId="49260" applyFont="1" applyFill="1" applyBorder="1" applyAlignment="1">
      <alignment horizontal="left" vertical="center" wrapText="1"/>
    </xf>
    <xf numFmtId="0" fontId="21" fillId="0" borderId="2" xfId="0" applyFont="1" applyFill="1" applyBorder="1" applyAlignment="1">
      <alignment vertical="center" wrapText="1"/>
    </xf>
    <xf numFmtId="0" fontId="14" fillId="0" borderId="2" xfId="0" applyFont="1" applyFill="1" applyBorder="1" applyAlignment="1">
      <alignment horizontal="left" vertical="center"/>
    </xf>
    <xf numFmtId="0" fontId="22" fillId="0" borderId="0" xfId="0" applyFont="1" applyFill="1" applyAlignment="1">
      <alignment horizontal="center" vertical="center"/>
    </xf>
    <xf numFmtId="0" fontId="16" fillId="0" borderId="0" xfId="0" applyFont="1" applyFill="1" applyAlignment="1">
      <alignment horizontal="left" vertical="center"/>
    </xf>
    <xf numFmtId="0" fontId="22" fillId="0" borderId="0" xfId="0" applyFont="1" applyFill="1" applyAlignment="1">
      <alignment horizontal="left" vertical="center"/>
    </xf>
    <xf numFmtId="0" fontId="0" fillId="0" borderId="2" xfId="0" applyFont="1" applyFill="1" applyBorder="1" applyAlignment="1">
      <alignment horizontal="left" vertical="center"/>
    </xf>
    <xf numFmtId="0" fontId="14" fillId="3" borderId="2" xfId="0" applyFont="1" applyFill="1" applyBorder="1" applyAlignment="1">
      <alignment horizontal="left" vertical="center" wrapText="1"/>
    </xf>
    <xf numFmtId="186" fontId="15" fillId="3" borderId="0" xfId="0" applyNumberFormat="1" applyFont="1" applyFill="1" applyAlignment="1">
      <alignment horizontal="center" vertical="center"/>
    </xf>
    <xf numFmtId="0" fontId="16" fillId="0" borderId="0" xfId="0" applyFont="1" applyFill="1" applyAlignment="1">
      <alignment horizontal="left"/>
    </xf>
    <xf numFmtId="0" fontId="22" fillId="0" borderId="0" xfId="0" applyFont="1" applyFill="1" applyAlignment="1">
      <alignment horizontal="center"/>
    </xf>
    <xf numFmtId="188" fontId="14" fillId="0" borderId="2" xfId="32542" applyNumberFormat="1" applyFont="1" applyFill="1" applyBorder="1" applyAlignment="1">
      <alignment horizontal="center" vertical="center" shrinkToFit="1"/>
    </xf>
    <xf numFmtId="196" fontId="14" fillId="0" borderId="2" xfId="32542" applyNumberFormat="1" applyFont="1" applyFill="1" applyBorder="1" applyAlignment="1">
      <alignment horizontal="center" vertical="center" shrinkToFit="1"/>
    </xf>
    <xf numFmtId="0" fontId="16" fillId="0" borderId="2" xfId="0" applyNumberFormat="1" applyFont="1" applyFill="1" applyBorder="1" applyAlignment="1">
      <alignment horizontal="center" vertical="center" wrapText="1" shrinkToFit="1"/>
    </xf>
    <xf numFmtId="0" fontId="14" fillId="0" borderId="2" xfId="26073" applyFont="1" applyFill="1" applyBorder="1" applyAlignment="1">
      <alignment horizontal="center" vertical="center"/>
    </xf>
    <xf numFmtId="0" fontId="12" fillId="0" borderId="2" xfId="0" applyNumberFormat="1"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190" fontId="14" fillId="0" borderId="2" xfId="0" applyNumberFormat="1" applyFont="1" applyFill="1" applyBorder="1" applyAlignment="1">
      <alignment horizontal="center" vertical="center" wrapText="1"/>
    </xf>
    <xf numFmtId="0" fontId="15" fillId="0" borderId="2" xfId="49260" applyFont="1" applyFill="1" applyBorder="1" applyAlignment="1">
      <alignment horizontal="center" vertical="center" wrapText="1"/>
    </xf>
    <xf numFmtId="190" fontId="17" fillId="0" borderId="2" xfId="49260" applyNumberFormat="1" applyFont="1" applyFill="1" applyBorder="1" applyAlignment="1">
      <alignment horizontal="center" vertical="center" wrapText="1"/>
    </xf>
    <xf numFmtId="0" fontId="14" fillId="0" borderId="2" xfId="49260" applyNumberFormat="1" applyFont="1" applyFill="1" applyBorder="1" applyAlignment="1">
      <alignment horizontal="center" vertical="center" wrapText="1"/>
    </xf>
    <xf numFmtId="3" fontId="14" fillId="0" borderId="2" xfId="49260" applyNumberFormat="1" applyFont="1" applyFill="1" applyBorder="1" applyAlignment="1">
      <alignment horizontal="center" vertical="center" wrapText="1"/>
    </xf>
    <xf numFmtId="4" fontId="14" fillId="0" borderId="2" xfId="49260" applyNumberFormat="1" applyFont="1" applyFill="1" applyBorder="1" applyAlignment="1">
      <alignment horizontal="center" vertical="center" wrapText="1"/>
    </xf>
    <xf numFmtId="0" fontId="14" fillId="0" borderId="2" xfId="13825" applyFont="1" applyFill="1" applyBorder="1" applyAlignment="1">
      <alignment horizontal="center" vertical="center" wrapText="1"/>
    </xf>
    <xf numFmtId="49" fontId="14" fillId="0" borderId="2" xfId="26694" applyNumberFormat="1" applyFont="1" applyFill="1" applyBorder="1" applyAlignment="1" applyProtection="1">
      <alignment horizontal="center" vertical="center" wrapText="1"/>
      <protection locked="0"/>
    </xf>
    <xf numFmtId="0" fontId="14" fillId="0" borderId="2" xfId="49263" applyFont="1" applyFill="1" applyBorder="1" applyAlignment="1">
      <alignment horizontal="center" vertical="center" wrapText="1"/>
    </xf>
    <xf numFmtId="0" fontId="23" fillId="0" borderId="2" xfId="32537" applyFont="1" applyFill="1" applyBorder="1" applyAlignment="1">
      <alignment horizontal="center" vertical="center" shrinkToFit="1"/>
    </xf>
    <xf numFmtId="2" fontId="16" fillId="0" borderId="2" xfId="49262" applyNumberFormat="1" applyFont="1" applyFill="1" applyBorder="1" applyAlignment="1">
      <alignment horizontal="center" vertical="center" shrinkToFit="1"/>
    </xf>
    <xf numFmtId="0" fontId="14" fillId="0" borderId="2" xfId="32540" applyFont="1" applyFill="1" applyBorder="1" applyAlignment="1">
      <alignment horizontal="center" vertical="center"/>
    </xf>
    <xf numFmtId="190" fontId="17" fillId="3" borderId="2" xfId="49260" applyNumberFormat="1" applyFont="1" applyFill="1" applyBorder="1" applyAlignment="1">
      <alignment horizontal="center" vertical="center" wrapText="1"/>
    </xf>
    <xf numFmtId="2" fontId="16" fillId="3" borderId="2" xfId="49262" applyNumberFormat="1" applyFont="1" applyFill="1" applyBorder="1" applyAlignment="1">
      <alignment horizontal="center" vertical="center" shrinkToFit="1"/>
    </xf>
    <xf numFmtId="0" fontId="14" fillId="0" borderId="2" xfId="0" applyFont="1" applyFill="1" applyBorder="1" applyAlignment="1">
      <alignment vertical="center" wrapText="1"/>
    </xf>
    <xf numFmtId="0" fontId="14" fillId="0" borderId="2" xfId="0" applyNumberFormat="1" applyFont="1" applyFill="1" applyBorder="1" applyAlignment="1" applyProtection="1">
      <alignment horizontal="left" vertical="center" wrapText="1"/>
    </xf>
    <xf numFmtId="0" fontId="12" fillId="0" borderId="2" xfId="0" applyFont="1" applyFill="1" applyBorder="1" applyAlignment="1">
      <alignment vertical="center" wrapText="1"/>
    </xf>
    <xf numFmtId="49" fontId="14" fillId="0" borderId="2" xfId="0" applyNumberFormat="1" applyFont="1" applyFill="1" applyBorder="1" applyAlignment="1">
      <alignment horizontal="left" vertical="center" wrapText="1"/>
    </xf>
    <xf numFmtId="0" fontId="15" fillId="0" borderId="2" xfId="0" applyFont="1" applyFill="1" applyBorder="1" applyAlignment="1">
      <alignment horizontal="left" vertical="center"/>
    </xf>
    <xf numFmtId="0" fontId="16" fillId="0" borderId="2" xfId="49260" applyFont="1" applyFill="1" applyBorder="1" applyAlignment="1">
      <alignment horizontal="left" vertical="center" wrapText="1"/>
    </xf>
    <xf numFmtId="0" fontId="16" fillId="0" borderId="2" xfId="49260" applyNumberFormat="1" applyFont="1" applyFill="1" applyBorder="1" applyAlignment="1">
      <alignment horizontal="left" vertical="center" wrapText="1"/>
    </xf>
    <xf numFmtId="0" fontId="24" fillId="0" borderId="2" xfId="0" applyFont="1" applyFill="1" applyBorder="1" applyAlignment="1">
      <alignment horizontal="left" vertical="center" wrapText="1" shrinkToFit="1"/>
    </xf>
    <xf numFmtId="0" fontId="25" fillId="0" borderId="2" xfId="0" applyFont="1" applyFill="1" applyBorder="1" applyAlignment="1">
      <alignment horizontal="left" vertical="center"/>
    </xf>
    <xf numFmtId="0" fontId="17" fillId="0" borderId="2" xfId="0" applyFont="1" applyFill="1" applyBorder="1" applyAlignment="1">
      <alignment horizontal="left" vertical="center"/>
    </xf>
    <xf numFmtId="0" fontId="14" fillId="0" borderId="2" xfId="15651" applyFont="1" applyFill="1" applyBorder="1" applyAlignment="1">
      <alignment horizontal="left" vertical="center" wrapText="1"/>
    </xf>
    <xf numFmtId="0" fontId="26" fillId="0" borderId="2" xfId="0" applyFont="1" applyFill="1" applyBorder="1" applyAlignment="1">
      <alignment horizontal="left" vertical="center"/>
    </xf>
    <xf numFmtId="0" fontId="14" fillId="0" borderId="2" xfId="49263" applyFont="1" applyFill="1" applyBorder="1" applyAlignment="1">
      <alignment horizontal="left" vertical="center" wrapText="1"/>
    </xf>
    <xf numFmtId="49" fontId="17" fillId="0" borderId="2" xfId="0" applyNumberFormat="1" applyFont="1" applyFill="1" applyBorder="1" applyAlignment="1">
      <alignment horizontal="center" vertical="center" wrapText="1"/>
    </xf>
    <xf numFmtId="190" fontId="16" fillId="0" borderId="2" xfId="49260" applyNumberFormat="1" applyFont="1" applyFill="1" applyBorder="1" applyAlignment="1">
      <alignment horizontal="center" vertical="center" wrapText="1"/>
    </xf>
    <xf numFmtId="190" fontId="16" fillId="3" borderId="2" xfId="49260" applyNumberFormat="1" applyFont="1" applyFill="1" applyBorder="1" applyAlignment="1">
      <alignment horizontal="center" vertical="center" wrapText="1"/>
    </xf>
    <xf numFmtId="0" fontId="14" fillId="0" borderId="2" xfId="18123" applyFont="1" applyFill="1" applyBorder="1" applyAlignment="1">
      <alignment horizontal="left" vertical="center" wrapText="1"/>
    </xf>
    <xf numFmtId="190" fontId="21" fillId="0" borderId="2" xfId="0" applyNumberFormat="1" applyFont="1" applyFill="1" applyBorder="1" applyAlignment="1">
      <alignment horizontal="left" vertical="center" wrapText="1"/>
    </xf>
    <xf numFmtId="190" fontId="14" fillId="0" borderId="2" xfId="0" applyNumberFormat="1" applyFont="1" applyFill="1" applyBorder="1" applyAlignment="1">
      <alignment horizontal="left" vertical="center"/>
    </xf>
    <xf numFmtId="0" fontId="27" fillId="0" borderId="0" xfId="18128" applyNumberFormat="1" applyFont="1" applyFill="1" applyBorder="1" applyAlignment="1" applyProtection="1">
      <alignment horizontal="center" vertical="center"/>
      <protection locked="0"/>
    </xf>
    <xf numFmtId="0" fontId="27" fillId="0" borderId="0" xfId="18128" applyNumberFormat="1" applyFont="1" applyFill="1" applyBorder="1" applyAlignment="1" applyProtection="1">
      <alignment horizontal="left" vertical="center"/>
      <protection locked="0"/>
    </xf>
    <xf numFmtId="0" fontId="27" fillId="0" borderId="0" xfId="18128" applyNumberFormat="1" applyFont="1" applyFill="1" applyBorder="1" applyAlignment="1" applyProtection="1">
      <alignment horizontal="center" vertical="center" wrapText="1"/>
      <protection locked="0"/>
    </xf>
    <xf numFmtId="190" fontId="27" fillId="0" borderId="0" xfId="18128" applyNumberFormat="1" applyFont="1" applyFill="1" applyBorder="1" applyAlignment="1" applyProtection="1">
      <alignment horizontal="center" vertical="center"/>
      <protection locked="0"/>
    </xf>
    <xf numFmtId="0" fontId="28" fillId="0" borderId="0" xfId="18128" applyNumberFormat="1" applyFont="1" applyFill="1" applyBorder="1" applyAlignment="1" applyProtection="1">
      <alignment vertical="center"/>
      <protection locked="0"/>
    </xf>
    <xf numFmtId="0" fontId="28" fillId="0" borderId="0" xfId="18128" applyNumberFormat="1" applyFont="1" applyFill="1" applyBorder="1" applyAlignment="1" applyProtection="1">
      <alignment horizontal="left" vertical="center"/>
      <protection locked="0"/>
    </xf>
    <xf numFmtId="0" fontId="28" fillId="0" borderId="0" xfId="18128" applyNumberFormat="1" applyFont="1" applyFill="1" applyBorder="1" applyAlignment="1" applyProtection="1">
      <alignment horizontal="center" vertical="center" wrapText="1"/>
      <protection locked="0"/>
    </xf>
    <xf numFmtId="0" fontId="28" fillId="0" borderId="0" xfId="18128" applyNumberFormat="1" applyFont="1" applyFill="1" applyBorder="1" applyAlignment="1" applyProtection="1">
      <alignment horizontal="center" vertical="center"/>
      <protection locked="0"/>
    </xf>
    <xf numFmtId="190" fontId="28" fillId="0" borderId="0" xfId="18128" applyNumberFormat="1" applyFont="1" applyFill="1" applyBorder="1" applyAlignment="1" applyProtection="1">
      <alignment horizontal="center" vertical="center"/>
      <protection locked="0"/>
    </xf>
    <xf numFmtId="190" fontId="28" fillId="0" borderId="0" xfId="18128" applyNumberFormat="1" applyFont="1" applyFill="1" applyBorder="1" applyAlignment="1" applyProtection="1">
      <alignment horizontal="center"/>
      <protection locked="0"/>
    </xf>
    <xf numFmtId="0" fontId="28" fillId="0" borderId="2" xfId="18128" applyNumberFormat="1" applyFont="1" applyFill="1" applyBorder="1" applyAlignment="1" applyProtection="1">
      <alignment horizontal="center" vertical="center" wrapText="1"/>
      <protection locked="0"/>
    </xf>
    <xf numFmtId="190" fontId="28" fillId="0" borderId="2" xfId="18128" applyNumberFormat="1" applyFont="1" applyFill="1" applyBorder="1" applyAlignment="1" applyProtection="1">
      <alignment horizontal="center" vertical="center" wrapText="1"/>
      <protection locked="0"/>
    </xf>
    <xf numFmtId="0" fontId="29" fillId="0" borderId="2" xfId="18128" applyNumberFormat="1" applyFont="1" applyFill="1" applyBorder="1" applyAlignment="1" applyProtection="1">
      <alignment horizontal="center" vertical="center" wrapText="1"/>
    </xf>
    <xf numFmtId="190" fontId="29" fillId="0" borderId="2" xfId="18128" applyNumberFormat="1" applyFont="1" applyFill="1" applyBorder="1" applyAlignment="1" applyProtection="1">
      <alignment horizontal="right" vertical="center" wrapText="1"/>
    </xf>
    <xf numFmtId="0" fontId="29" fillId="0" borderId="2" xfId="18128" applyFont="1" applyBorder="1" applyAlignment="1">
      <alignment horizontal="center" vertical="center"/>
    </xf>
    <xf numFmtId="0" fontId="29" fillId="0" borderId="2" xfId="18128" applyFont="1" applyBorder="1" applyAlignment="1">
      <alignment horizontal="left" vertical="center"/>
    </xf>
    <xf numFmtId="0" fontId="29" fillId="2" borderId="2" xfId="18128" applyFont="1" applyFill="1" applyBorder="1" applyAlignment="1">
      <alignment vertical="center"/>
    </xf>
    <xf numFmtId="0" fontId="29" fillId="2" borderId="2" xfId="18128" applyFont="1" applyFill="1" applyBorder="1" applyAlignment="1">
      <alignment horizontal="right" vertical="center"/>
    </xf>
    <xf numFmtId="0" fontId="30" fillId="2" borderId="2" xfId="18128" applyFont="1" applyFill="1" applyBorder="1" applyAlignment="1">
      <alignment horizontal="center" vertical="center"/>
    </xf>
    <xf numFmtId="0" fontId="30" fillId="2" borderId="2" xfId="18128" applyFont="1" applyFill="1" applyBorder="1" applyAlignment="1">
      <alignment horizontal="left" vertical="center"/>
    </xf>
    <xf numFmtId="0" fontId="30" fillId="2" borderId="2" xfId="18128" applyFont="1" applyFill="1" applyBorder="1" applyAlignment="1">
      <alignment vertical="center" wrapText="1"/>
    </xf>
    <xf numFmtId="0" fontId="30" fillId="2" borderId="2" xfId="18128" applyFont="1" applyFill="1" applyBorder="1" applyAlignment="1">
      <alignment horizontal="right" vertical="center"/>
    </xf>
    <xf numFmtId="0" fontId="29" fillId="0" borderId="2" xfId="18128" applyFont="1" applyBorder="1" applyAlignment="1">
      <alignment horizontal="left" vertical="center" wrapText="1"/>
    </xf>
    <xf numFmtId="0" fontId="29" fillId="2" borderId="2" xfId="18128" applyFont="1" applyFill="1" applyBorder="1" applyAlignment="1">
      <alignment horizontal="center" vertical="center"/>
    </xf>
    <xf numFmtId="190" fontId="29" fillId="2" borderId="2" xfId="18128" applyNumberFormat="1" applyFont="1" applyFill="1" applyBorder="1" applyAlignment="1">
      <alignment horizontal="right" vertical="center"/>
    </xf>
    <xf numFmtId="0" fontId="30" fillId="2" borderId="2" xfId="18128" applyFont="1" applyFill="1" applyBorder="1" applyAlignment="1">
      <alignment horizontal="left" vertical="center" wrapText="1"/>
    </xf>
    <xf numFmtId="0" fontId="30" fillId="2" borderId="2" xfId="18128" applyFont="1" applyFill="1" applyBorder="1" applyAlignment="1">
      <alignment vertical="center"/>
    </xf>
    <xf numFmtId="190" fontId="30" fillId="2" borderId="2" xfId="18128" applyNumberFormat="1" applyFont="1" applyFill="1" applyBorder="1" applyAlignment="1">
      <alignment horizontal="right" vertical="center"/>
    </xf>
    <xf numFmtId="0" fontId="30" fillId="0" borderId="2" xfId="18128" applyFont="1" applyBorder="1" applyAlignment="1">
      <alignment horizontal="left" vertical="center" wrapText="1"/>
    </xf>
    <xf numFmtId="0" fontId="30" fillId="0" borderId="2" xfId="18128" applyFont="1" applyBorder="1" applyAlignment="1">
      <alignment horizontal="center" vertical="center" wrapText="1"/>
    </xf>
    <xf numFmtId="0" fontId="30" fillId="0" borderId="2" xfId="18128" applyFont="1" applyBorder="1" applyAlignment="1">
      <alignment horizontal="right" vertical="center" wrapText="1"/>
    </xf>
    <xf numFmtId="0" fontId="29" fillId="2" borderId="2" xfId="18128" applyFont="1" applyFill="1" applyBorder="1" applyAlignment="1">
      <alignment horizontal="left" vertical="center" wrapText="1"/>
    </xf>
    <xf numFmtId="0" fontId="30" fillId="0" borderId="2" xfId="18128" applyFont="1" applyFill="1" applyBorder="1" applyAlignment="1">
      <alignment horizontal="center" vertical="center"/>
    </xf>
    <xf numFmtId="0" fontId="30" fillId="0" borderId="2" xfId="18128" applyFont="1" applyFill="1" applyBorder="1" applyAlignment="1">
      <alignment horizontal="left" vertical="center" wrapText="1"/>
    </xf>
    <xf numFmtId="0" fontId="30" fillId="0" borderId="2" xfId="18128" applyFont="1" applyFill="1" applyBorder="1" applyAlignment="1">
      <alignment vertical="center"/>
    </xf>
    <xf numFmtId="190" fontId="30" fillId="0" borderId="2" xfId="18128" applyNumberFormat="1" applyFont="1" applyFill="1" applyBorder="1" applyAlignment="1">
      <alignment horizontal="right" vertical="center"/>
    </xf>
    <xf numFmtId="0" fontId="30" fillId="2" borderId="2" xfId="18128" applyFont="1" applyFill="1" applyBorder="1" applyAlignment="1">
      <alignment horizontal="center" vertical="center" wrapText="1"/>
    </xf>
    <xf numFmtId="0" fontId="30" fillId="2" borderId="2" xfId="18128" applyFont="1" applyFill="1" applyBorder="1" applyAlignment="1">
      <alignment horizontal="right" vertical="center" wrapText="1"/>
    </xf>
    <xf numFmtId="0" fontId="31" fillId="0" borderId="15" xfId="18128" applyFont="1" applyBorder="1" applyAlignment="1">
      <alignment horizontal="left" vertical="center"/>
    </xf>
    <xf numFmtId="0" fontId="30" fillId="0" borderId="0" xfId="18128" applyNumberFormat="1" applyFont="1" applyFill="1" applyBorder="1" applyAlignment="1" applyProtection="1">
      <alignment horizontal="left"/>
    </xf>
    <xf numFmtId="0" fontId="30" fillId="0" borderId="0" xfId="18128" applyNumberFormat="1" applyFont="1" applyFill="1" applyBorder="1" applyAlignment="1" applyProtection="1">
      <alignment horizontal="center"/>
    </xf>
    <xf numFmtId="190" fontId="30" fillId="0" borderId="0" xfId="18128" applyNumberFormat="1" applyFont="1" applyFill="1" applyBorder="1" applyAlignment="1" applyProtection="1">
      <alignment horizontal="center"/>
    </xf>
    <xf numFmtId="0" fontId="28" fillId="0" borderId="0" xfId="18128" applyNumberFormat="1" applyFont="1" applyFill="1" applyBorder="1" applyAlignment="1" applyProtection="1">
      <alignment horizontal="right" vertical="center"/>
      <protection locked="0"/>
    </xf>
    <xf numFmtId="0" fontId="29" fillId="0" borderId="2" xfId="18128" applyNumberFormat="1" applyFont="1" applyFill="1" applyBorder="1" applyAlignment="1" applyProtection="1">
      <alignment horizontal="left" vertical="center" wrapText="1"/>
    </xf>
    <xf numFmtId="0" fontId="32" fillId="0" borderId="2" xfId="18128" applyFont="1" applyBorder="1" applyAlignment="1">
      <alignment vertical="center" wrapText="1"/>
    </xf>
    <xf numFmtId="0" fontId="30" fillId="2" borderId="2" xfId="18128" applyNumberFormat="1" applyFont="1" applyFill="1" applyBorder="1" applyAlignment="1" applyProtection="1">
      <alignment vertical="center" wrapText="1"/>
    </xf>
    <xf numFmtId="0" fontId="29" fillId="0" borderId="2" xfId="18128" applyNumberFormat="1" applyFont="1" applyFill="1" applyBorder="1" applyAlignment="1" applyProtection="1">
      <alignment vertical="center" wrapText="1"/>
    </xf>
    <xf numFmtId="0" fontId="30" fillId="0" borderId="2" xfId="18128" applyFont="1" applyFill="1" applyBorder="1" applyAlignment="1">
      <alignment vertical="center" wrapText="1"/>
    </xf>
    <xf numFmtId="0" fontId="29" fillId="0" borderId="2" xfId="18128" applyFont="1" applyFill="1" applyBorder="1" applyAlignment="1">
      <alignment vertical="center" wrapText="1"/>
    </xf>
    <xf numFmtId="0" fontId="29" fillId="0" borderId="2" xfId="18128" applyNumberFormat="1" applyFont="1" applyFill="1" applyBorder="1" applyAlignment="1">
      <alignment vertical="center" wrapText="1"/>
    </xf>
    <xf numFmtId="0" fontId="32" fillId="0" borderId="2" xfId="18128" applyFont="1" applyFill="1" applyBorder="1" applyAlignment="1">
      <alignment vertical="center" wrapText="1"/>
    </xf>
    <xf numFmtId="0" fontId="32" fillId="2" borderId="2" xfId="18128" applyFont="1" applyFill="1" applyBorder="1" applyAlignment="1">
      <alignment vertical="center" wrapText="1"/>
    </xf>
    <xf numFmtId="0" fontId="33" fillId="0" borderId="0" xfId="0" applyFont="1" applyFill="1" applyBorder="1" applyAlignment="1">
      <alignment horizontal="center" vertical="center"/>
    </xf>
    <xf numFmtId="0" fontId="34" fillId="0" borderId="0" xfId="0" applyFont="1" applyFill="1" applyBorder="1" applyAlignment="1">
      <alignment horizontal="center" vertical="center"/>
    </xf>
    <xf numFmtId="0" fontId="35" fillId="0" borderId="0" xfId="0" applyFont="1" applyFill="1" applyBorder="1" applyAlignment="1">
      <alignment horizontal="left" vertical="center"/>
    </xf>
    <xf numFmtId="0" fontId="36" fillId="0" borderId="0" xfId="0" applyFont="1" applyFill="1" applyBorder="1" applyAlignment="1">
      <alignment horizontal="left" vertical="center"/>
    </xf>
    <xf numFmtId="0" fontId="37" fillId="0" borderId="16" xfId="0" applyFont="1" applyFill="1" applyBorder="1" applyAlignment="1">
      <alignment horizontal="center" vertical="center"/>
    </xf>
    <xf numFmtId="0" fontId="37" fillId="0" borderId="17" xfId="0" applyFont="1" applyFill="1" applyBorder="1" applyAlignment="1">
      <alignment horizontal="center" vertical="center"/>
    </xf>
    <xf numFmtId="0" fontId="37" fillId="0" borderId="18" xfId="0" applyFont="1" applyFill="1" applyBorder="1" applyAlignment="1">
      <alignment horizontal="center" vertical="center"/>
    </xf>
    <xf numFmtId="0" fontId="37" fillId="0" borderId="2" xfId="0" applyFont="1" applyFill="1" applyBorder="1" applyAlignment="1">
      <alignment horizontal="center" vertical="center"/>
    </xf>
    <xf numFmtId="0" fontId="29" fillId="0" borderId="2" xfId="0" applyFont="1" applyFill="1" applyBorder="1" applyAlignment="1">
      <alignment horizontal="center" vertical="center" wrapText="1"/>
    </xf>
    <xf numFmtId="0" fontId="29" fillId="0" borderId="2" xfId="0" applyFont="1" applyFill="1" applyBorder="1" applyAlignment="1">
      <alignment horizontal="center" vertical="center"/>
    </xf>
    <xf numFmtId="0" fontId="29" fillId="0" borderId="2" xfId="0" applyFont="1" applyFill="1" applyBorder="1" applyAlignment="1">
      <alignment vertical="center" wrapText="1"/>
    </xf>
    <xf numFmtId="0" fontId="35" fillId="0" borderId="18" xfId="0" applyFont="1" applyFill="1" applyBorder="1" applyAlignment="1">
      <alignment horizontal="center" vertical="center"/>
    </xf>
    <xf numFmtId="0" fontId="35" fillId="0" borderId="2" xfId="0" applyFont="1" applyFill="1" applyBorder="1" applyAlignment="1">
      <alignment horizontal="left" vertical="center"/>
    </xf>
    <xf numFmtId="195" fontId="35" fillId="0" borderId="2" xfId="0" applyNumberFormat="1" applyFont="1" applyFill="1" applyBorder="1" applyAlignment="1">
      <alignment horizontal="right" vertical="center" wrapText="1"/>
    </xf>
    <xf numFmtId="190" fontId="35" fillId="0" borderId="2" xfId="0" applyNumberFormat="1" applyFont="1" applyFill="1" applyBorder="1" applyAlignment="1">
      <alignment horizontal="right" vertical="center" wrapText="1"/>
    </xf>
    <xf numFmtId="0" fontId="36" fillId="0" borderId="18" xfId="0" applyFont="1" applyFill="1" applyBorder="1" applyAlignment="1">
      <alignment horizontal="center" vertical="center"/>
    </xf>
    <xf numFmtId="0" fontId="35" fillId="0" borderId="2" xfId="0" applyFont="1" applyFill="1" applyBorder="1" applyAlignment="1">
      <alignment horizontal="right" vertical="center"/>
    </xf>
    <xf numFmtId="0" fontId="35" fillId="0" borderId="2" xfId="0" applyFont="1" applyFill="1" applyBorder="1" applyAlignment="1">
      <alignment horizontal="left" vertical="center" wrapText="1"/>
    </xf>
    <xf numFmtId="0" fontId="36" fillId="0" borderId="19" xfId="0" applyFont="1" applyFill="1" applyBorder="1" applyAlignment="1">
      <alignment horizontal="center" vertical="center"/>
    </xf>
    <xf numFmtId="0" fontId="35" fillId="0" borderId="20" xfId="0" applyFont="1" applyFill="1" applyBorder="1" applyAlignment="1">
      <alignment horizontal="left" vertical="center"/>
    </xf>
    <xf numFmtId="0" fontId="35" fillId="0" borderId="20" xfId="0" applyFont="1" applyFill="1" applyBorder="1" applyAlignment="1">
      <alignment horizontal="right" vertical="center"/>
    </xf>
    <xf numFmtId="190" fontId="35" fillId="0" borderId="20" xfId="0" applyNumberFormat="1" applyFont="1" applyFill="1" applyBorder="1" applyAlignment="1">
      <alignment horizontal="right" vertical="center" wrapText="1"/>
    </xf>
    <xf numFmtId="0" fontId="35" fillId="0" borderId="0" xfId="0" applyFont="1" applyFill="1" applyBorder="1" applyAlignment="1">
      <alignment horizontal="center" vertical="center"/>
    </xf>
    <xf numFmtId="0" fontId="36" fillId="0" borderId="0" xfId="0" applyFont="1" applyFill="1" applyBorder="1" applyAlignment="1">
      <alignment horizontal="center" vertical="center"/>
    </xf>
    <xf numFmtId="0" fontId="37" fillId="0" borderId="21" xfId="0" applyFont="1" applyFill="1" applyBorder="1" applyAlignment="1">
      <alignment horizontal="center" vertical="center"/>
    </xf>
    <xf numFmtId="0" fontId="37" fillId="0" borderId="22" xfId="0" applyFont="1" applyFill="1" applyBorder="1" applyAlignment="1">
      <alignment horizontal="center" vertical="center" wrapText="1"/>
    </xf>
    <xf numFmtId="189" fontId="35" fillId="0" borderId="2" xfId="0" applyNumberFormat="1" applyFont="1" applyFill="1" applyBorder="1" applyAlignment="1">
      <alignment horizontal="right" vertical="center" wrapText="1"/>
    </xf>
    <xf numFmtId="189" fontId="35" fillId="0" borderId="22" xfId="0" applyNumberFormat="1" applyFont="1" applyFill="1" applyBorder="1" applyAlignment="1">
      <alignment horizontal="right" vertical="center" wrapText="1"/>
    </xf>
    <xf numFmtId="189" fontId="35" fillId="0" borderId="20" xfId="0" applyNumberFormat="1" applyFont="1" applyFill="1" applyBorder="1" applyAlignment="1">
      <alignment horizontal="right" vertical="center" wrapText="1"/>
    </xf>
    <xf numFmtId="189" fontId="35" fillId="0" borderId="23" xfId="0" applyNumberFormat="1" applyFont="1" applyFill="1" applyBorder="1" applyAlignment="1">
      <alignment horizontal="right" vertical="center" wrapText="1"/>
    </xf>
    <xf numFmtId="0" fontId="8" fillId="0" borderId="0" xfId="18110" applyFont="1" applyFill="1" applyAlignment="1">
      <alignment horizontal="center" vertical="center"/>
    </xf>
    <xf numFmtId="0" fontId="28" fillId="0" borderId="1" xfId="18110" applyFont="1" applyFill="1" applyBorder="1" applyAlignment="1">
      <alignment horizontal="left" vertical="center"/>
    </xf>
    <xf numFmtId="0" fontId="28" fillId="0" borderId="1" xfId="18110" applyFont="1" applyFill="1" applyBorder="1" applyAlignment="1">
      <alignment vertical="center"/>
    </xf>
    <xf numFmtId="0" fontId="28" fillId="0" borderId="0" xfId="18110" applyFont="1" applyFill="1" applyAlignment="1">
      <alignment horizontal="right" vertical="center"/>
    </xf>
    <xf numFmtId="0" fontId="28" fillId="0" borderId="2" xfId="18110" applyNumberFormat="1" applyFont="1" applyFill="1" applyBorder="1" applyAlignment="1">
      <alignment horizontal="center" vertical="center" wrapText="1"/>
    </xf>
    <xf numFmtId="0" fontId="30" fillId="0" borderId="2" xfId="18110" applyFont="1" applyFill="1" applyBorder="1" applyAlignment="1">
      <alignment horizontal="center" vertical="center"/>
    </xf>
    <xf numFmtId="2" fontId="30" fillId="0" borderId="2" xfId="18110" applyNumberFormat="1" applyFont="1" applyFill="1" applyBorder="1" applyAlignment="1">
      <alignment horizontal="right" vertical="center"/>
    </xf>
    <xf numFmtId="190" fontId="30" fillId="0" borderId="2" xfId="18110" applyNumberFormat="1" applyFont="1" applyFill="1" applyBorder="1" applyAlignment="1">
      <alignment horizontal="right" vertical="center"/>
    </xf>
    <xf numFmtId="0" fontId="30" fillId="0" borderId="2" xfId="18110" applyFont="1" applyFill="1" applyBorder="1" applyAlignment="1">
      <alignment vertical="center"/>
    </xf>
    <xf numFmtId="190" fontId="30" fillId="0" borderId="0" xfId="18110" applyNumberFormat="1" applyFont="1" applyFill="1" applyAlignment="1"/>
    <xf numFmtId="190" fontId="38" fillId="0" borderId="0" xfId="18110" applyNumberFormat="1" applyFont="1" applyFill="1" applyAlignment="1"/>
    <xf numFmtId="0" fontId="39" fillId="0" borderId="0" xfId="18110" applyFont="1" applyFill="1" applyAlignment="1"/>
    <xf numFmtId="0" fontId="9" fillId="0" borderId="24" xfId="0" applyFont="1" applyFill="1" applyBorder="1" applyAlignment="1">
      <alignment horizontal="center" vertical="center"/>
    </xf>
    <xf numFmtId="0" fontId="9" fillId="0" borderId="15" xfId="0" applyFont="1" applyFill="1" applyBorder="1" applyAlignment="1">
      <alignment horizontal="center" vertical="center"/>
    </xf>
    <xf numFmtId="0" fontId="2" fillId="0" borderId="16" xfId="0" applyNumberFormat="1" applyFont="1" applyFill="1" applyBorder="1" applyAlignment="1">
      <alignment horizontal="center" vertical="center" wrapText="1"/>
    </xf>
    <xf numFmtId="0" fontId="2" fillId="0" borderId="17" xfId="0" applyNumberFormat="1" applyFont="1" applyFill="1" applyBorder="1" applyAlignment="1">
      <alignment horizontal="center" vertical="center" wrapText="1"/>
    </xf>
    <xf numFmtId="0" fontId="14" fillId="0" borderId="17" xfId="0" applyFont="1" applyBorder="1">
      <alignment vertical="center"/>
    </xf>
    <xf numFmtId="0" fontId="2" fillId="0" borderId="18"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43" fontId="2" fillId="0" borderId="2" xfId="54" applyFont="1" applyFill="1" applyBorder="1" applyAlignment="1">
      <alignment horizontal="center" vertical="center" wrapText="1"/>
    </xf>
    <xf numFmtId="43" fontId="14" fillId="0" borderId="2" xfId="54" applyFont="1" applyFill="1" applyBorder="1" applyAlignment="1" applyProtection="1">
      <alignment vertical="center"/>
    </xf>
    <xf numFmtId="43" fontId="9" fillId="0" borderId="2" xfId="54" applyFont="1" applyFill="1" applyBorder="1" applyAlignment="1">
      <alignment horizontal="center" vertical="center"/>
    </xf>
    <xf numFmtId="190" fontId="2" fillId="0" borderId="19" xfId="0" applyNumberFormat="1" applyFont="1" applyFill="1" applyBorder="1" applyAlignment="1">
      <alignment horizontal="left" vertical="center" wrapText="1"/>
    </xf>
    <xf numFmtId="190" fontId="2" fillId="0" borderId="20" xfId="0" applyNumberFormat="1" applyFont="1" applyFill="1" applyBorder="1" applyAlignment="1">
      <alignment horizontal="left" vertical="center" wrapText="1"/>
    </xf>
    <xf numFmtId="0" fontId="14" fillId="3" borderId="0" xfId="0" applyFont="1" applyFill="1">
      <alignment vertical="center"/>
    </xf>
    <xf numFmtId="0" fontId="2" fillId="0" borderId="17" xfId="0" applyNumberFormat="1" applyFont="1" applyFill="1" applyBorder="1" applyAlignment="1">
      <alignment horizontal="center" vertical="center"/>
    </xf>
    <xf numFmtId="43" fontId="2" fillId="2" borderId="2" xfId="54" applyFont="1" applyFill="1" applyBorder="1" applyAlignment="1">
      <alignment horizontal="center" vertical="center" wrapText="1"/>
    </xf>
    <xf numFmtId="43" fontId="14" fillId="2" borderId="2" xfId="54" applyFont="1" applyFill="1" applyBorder="1" applyAlignment="1" applyProtection="1">
      <alignment horizontal="center" vertical="center"/>
    </xf>
    <xf numFmtId="43" fontId="2" fillId="2" borderId="2" xfId="54" applyFont="1" applyFill="1" applyBorder="1" applyAlignment="1" applyProtection="1">
      <alignment horizontal="center" vertical="center"/>
    </xf>
    <xf numFmtId="43" fontId="9" fillId="2" borderId="2" xfId="54" applyFont="1" applyFill="1" applyBorder="1" applyAlignment="1">
      <alignment horizontal="center" vertical="center"/>
    </xf>
    <xf numFmtId="0" fontId="9" fillId="0" borderId="25" xfId="0" applyFont="1" applyFill="1" applyBorder="1" applyAlignment="1">
      <alignment horizontal="center" vertical="center"/>
    </xf>
    <xf numFmtId="0" fontId="2" fillId="0" borderId="21" xfId="0" applyNumberFormat="1" applyFont="1" applyFill="1" applyBorder="1" applyAlignment="1">
      <alignment horizontal="center" vertical="center" wrapText="1"/>
    </xf>
    <xf numFmtId="0" fontId="2" fillId="0" borderId="22" xfId="0" applyNumberFormat="1" applyFont="1" applyFill="1" applyBorder="1" applyAlignment="1">
      <alignment horizontal="center" vertical="center" wrapText="1"/>
    </xf>
    <xf numFmtId="43" fontId="40" fillId="2" borderId="22" xfId="54" applyFont="1" applyFill="1" applyBorder="1" applyAlignment="1" applyProtection="1">
      <alignment horizontal="right" vertical="center"/>
    </xf>
    <xf numFmtId="190" fontId="2" fillId="0" borderId="23" xfId="0" applyNumberFormat="1" applyFont="1" applyFill="1" applyBorder="1" applyAlignment="1">
      <alignment horizontal="left" vertical="center" wrapText="1"/>
    </xf>
    <xf numFmtId="0" fontId="41" fillId="0" borderId="0" xfId="1292" applyFont="1" applyFill="1" applyBorder="1" applyAlignment="1">
      <alignment horizontal="center" vertical="center"/>
    </xf>
    <xf numFmtId="190" fontId="41" fillId="0" borderId="0" xfId="1292" applyNumberFormat="1" applyFont="1" applyFill="1" applyBorder="1" applyAlignment="1">
      <alignment horizontal="center" vertical="center"/>
    </xf>
    <xf numFmtId="0" fontId="42" fillId="0" borderId="16" xfId="1292" applyFont="1" applyFill="1" applyBorder="1" applyAlignment="1">
      <alignment horizontal="center" vertical="center"/>
    </xf>
    <xf numFmtId="0" fontId="42" fillId="0" borderId="26" xfId="1292" applyFont="1" applyFill="1" applyBorder="1" applyAlignment="1">
      <alignment horizontal="center" vertical="center" wrapText="1"/>
    </xf>
    <xf numFmtId="179" fontId="42" fillId="0" borderId="27" xfId="1292" applyNumberFormat="1" applyFont="1" applyFill="1" applyBorder="1" applyAlignment="1">
      <alignment horizontal="center" vertical="center" wrapText="1"/>
    </xf>
    <xf numFmtId="179" fontId="42" fillId="0" borderId="28" xfId="1292" applyNumberFormat="1" applyFont="1" applyFill="1" applyBorder="1" applyAlignment="1">
      <alignment horizontal="center" vertical="center" wrapText="1"/>
    </xf>
    <xf numFmtId="179" fontId="42" fillId="0" borderId="28" xfId="1292" applyNumberFormat="1" applyFont="1" applyFill="1" applyBorder="1" applyAlignment="1">
      <alignment vertical="center" wrapText="1"/>
    </xf>
    <xf numFmtId="190" fontId="43" fillId="0" borderId="16" xfId="0" applyNumberFormat="1" applyFont="1" applyFill="1" applyBorder="1" applyAlignment="1">
      <alignment horizontal="center" vertical="center" wrapText="1"/>
    </xf>
    <xf numFmtId="190" fontId="43" fillId="0" borderId="17" xfId="0" applyNumberFormat="1" applyFont="1" applyFill="1" applyBorder="1" applyAlignment="1">
      <alignment horizontal="center" vertical="center" wrapText="1"/>
    </xf>
    <xf numFmtId="0" fontId="42" fillId="0" borderId="29" xfId="1292" applyFont="1" applyFill="1" applyBorder="1" applyAlignment="1">
      <alignment horizontal="center" vertical="center"/>
    </xf>
    <xf numFmtId="0" fontId="42" fillId="0" borderId="30" xfId="1292" applyFont="1" applyFill="1" applyBorder="1" applyAlignment="1">
      <alignment horizontal="center" vertical="center" wrapText="1"/>
    </xf>
    <xf numFmtId="0" fontId="42" fillId="0" borderId="31" xfId="1292" applyFont="1" applyFill="1" applyBorder="1" applyAlignment="1">
      <alignment horizontal="center" vertical="center" wrapText="1"/>
    </xf>
    <xf numFmtId="0" fontId="42" fillId="0" borderId="32" xfId="1292" applyFont="1" applyFill="1" applyBorder="1" applyAlignment="1">
      <alignment horizontal="center" vertical="center" wrapText="1"/>
    </xf>
    <xf numFmtId="179" fontId="42" fillId="0" borderId="33" xfId="1292" applyNumberFormat="1" applyFont="1" applyFill="1" applyBorder="1" applyAlignment="1">
      <alignment horizontal="center" vertical="center" wrapText="1"/>
    </xf>
    <xf numFmtId="190" fontId="43" fillId="0" borderId="18" xfId="0" applyNumberFormat="1" applyFont="1" applyFill="1" applyBorder="1" applyAlignment="1">
      <alignment horizontal="center" vertical="center" wrapText="1"/>
    </xf>
    <xf numFmtId="190" fontId="43" fillId="0" borderId="2" xfId="0" applyNumberFormat="1" applyFont="1" applyFill="1" applyBorder="1" applyAlignment="1">
      <alignment horizontal="center" vertical="center" wrapText="1"/>
    </xf>
    <xf numFmtId="0" fontId="42" fillId="0" borderId="19" xfId="1292" applyFont="1" applyFill="1" applyBorder="1" applyAlignment="1">
      <alignment horizontal="center" vertical="center"/>
    </xf>
    <xf numFmtId="0" fontId="42" fillId="0" borderId="34" xfId="1292" applyFont="1" applyFill="1" applyBorder="1" applyAlignment="1">
      <alignment horizontal="center" vertical="center" wrapText="1"/>
    </xf>
    <xf numFmtId="0" fontId="42" fillId="0" borderId="19" xfId="1292" applyFont="1" applyFill="1" applyBorder="1" applyAlignment="1">
      <alignment horizontal="center" vertical="center" wrapText="1"/>
    </xf>
    <xf numFmtId="0" fontId="42" fillId="0" borderId="20" xfId="1292" applyFont="1" applyFill="1" applyBorder="1" applyAlignment="1">
      <alignment horizontal="center" vertical="center" wrapText="1"/>
    </xf>
    <xf numFmtId="179" fontId="42" fillId="0" borderId="35" xfId="1292" applyNumberFormat="1" applyFont="1" applyFill="1" applyBorder="1" applyAlignment="1">
      <alignment horizontal="center" vertical="center" wrapText="1"/>
    </xf>
    <xf numFmtId="190" fontId="43" fillId="0" borderId="19" xfId="0" applyNumberFormat="1" applyFont="1" applyFill="1" applyBorder="1" applyAlignment="1">
      <alignment horizontal="center" vertical="center" wrapText="1"/>
    </xf>
    <xf numFmtId="190" fontId="43" fillId="0" borderId="20" xfId="0" applyNumberFormat="1" applyFont="1" applyFill="1" applyBorder="1" applyAlignment="1">
      <alignment horizontal="center" vertical="center" wrapText="1"/>
    </xf>
    <xf numFmtId="0" fontId="42" fillId="0" borderId="30" xfId="1292" applyFont="1" applyFill="1" applyBorder="1" applyAlignment="1">
      <alignment horizontal="center" vertical="center"/>
    </xf>
    <xf numFmtId="0" fontId="42" fillId="0" borderId="14" xfId="1292" applyFont="1" applyFill="1" applyBorder="1" applyAlignment="1">
      <alignment horizontal="center" vertical="center"/>
    </xf>
    <xf numFmtId="179" fontId="42" fillId="0" borderId="30" xfId="1292" applyNumberFormat="1" applyFont="1" applyFill="1" applyBorder="1" applyAlignment="1">
      <alignment horizontal="center" vertical="center"/>
    </xf>
    <xf numFmtId="190" fontId="42" fillId="0" borderId="29" xfId="1292" applyNumberFormat="1" applyFont="1" applyFill="1" applyBorder="1" applyAlignment="1">
      <alignment horizontal="center" vertical="center"/>
    </xf>
    <xf numFmtId="190" fontId="42" fillId="0" borderId="14" xfId="1292" applyNumberFormat="1" applyFont="1" applyFill="1" applyBorder="1" applyAlignment="1">
      <alignment horizontal="center" vertical="center"/>
    </xf>
    <xf numFmtId="0" fontId="42" fillId="0" borderId="18" xfId="1292" applyFont="1" applyFill="1" applyBorder="1" applyAlignment="1">
      <alignment horizontal="center" vertical="center"/>
    </xf>
    <xf numFmtId="0" fontId="42" fillId="0" borderId="3" xfId="1292" applyFont="1" applyFill="1" applyBorder="1" applyAlignment="1">
      <alignment horizontal="center" vertical="center"/>
    </xf>
    <xf numFmtId="0" fontId="42" fillId="0" borderId="2" xfId="1292" applyFont="1" applyFill="1" applyBorder="1" applyAlignment="1">
      <alignment horizontal="center" vertical="center"/>
    </xf>
    <xf numFmtId="179" fontId="42" fillId="0" borderId="3" xfId="1292" applyNumberFormat="1" applyFont="1" applyFill="1" applyBorder="1" applyAlignment="1">
      <alignment horizontal="center" vertical="center"/>
    </xf>
    <xf numFmtId="190" fontId="42" fillId="0" borderId="18" xfId="1292" applyNumberFormat="1" applyFont="1" applyFill="1" applyBorder="1" applyAlignment="1">
      <alignment horizontal="center" vertical="center"/>
    </xf>
    <xf numFmtId="190" fontId="42" fillId="0" borderId="2" xfId="1292" applyNumberFormat="1" applyFont="1" applyFill="1" applyBorder="1" applyAlignment="1">
      <alignment horizontal="center" vertical="center"/>
    </xf>
    <xf numFmtId="0" fontId="44" fillId="3" borderId="18" xfId="1292" applyFont="1" applyFill="1" applyBorder="1" applyAlignment="1">
      <alignment horizontal="center" vertical="center"/>
    </xf>
    <xf numFmtId="0" fontId="44" fillId="3" borderId="3" xfId="1292" applyFont="1" applyFill="1" applyBorder="1" applyAlignment="1">
      <alignment horizontal="center" vertical="center"/>
    </xf>
    <xf numFmtId="179" fontId="44" fillId="3" borderId="3" xfId="1292" applyNumberFormat="1" applyFont="1" applyFill="1" applyBorder="1" applyAlignment="1">
      <alignment horizontal="center" vertical="center"/>
    </xf>
    <xf numFmtId="190" fontId="44" fillId="3" borderId="3" xfId="1292" applyNumberFormat="1" applyFont="1" applyFill="1" applyBorder="1" applyAlignment="1">
      <alignment horizontal="center" vertical="center"/>
    </xf>
    <xf numFmtId="0" fontId="42" fillId="0" borderId="36" xfId="1292" applyFont="1" applyFill="1" applyBorder="1" applyAlignment="1">
      <alignment horizontal="center" vertical="center"/>
    </xf>
    <xf numFmtId="0" fontId="42" fillId="0" borderId="4" xfId="1292" applyFont="1" applyFill="1" applyBorder="1" applyAlignment="1">
      <alignment horizontal="center" vertical="center"/>
    </xf>
    <xf numFmtId="0" fontId="42" fillId="0" borderId="37" xfId="1292" applyFont="1" applyFill="1" applyBorder="1" applyAlignment="1">
      <alignment horizontal="center" vertical="center"/>
    </xf>
    <xf numFmtId="0" fontId="42" fillId="0" borderId="38" xfId="1292" applyFont="1" applyFill="1" applyBorder="1" applyAlignment="1">
      <alignment horizontal="center" vertical="center"/>
    </xf>
    <xf numFmtId="0" fontId="42" fillId="0" borderId="39" xfId="1292" applyFont="1" applyFill="1" applyBorder="1" applyAlignment="1">
      <alignment horizontal="center" vertical="center"/>
    </xf>
    <xf numFmtId="0" fontId="42" fillId="0" borderId="40" xfId="1292" applyFont="1" applyFill="1" applyBorder="1" applyAlignment="1">
      <alignment horizontal="center" vertical="center"/>
    </xf>
    <xf numFmtId="0" fontId="42" fillId="0" borderId="31" xfId="1292" applyFont="1" applyFill="1" applyBorder="1" applyAlignment="1">
      <alignment horizontal="center" vertical="center"/>
    </xf>
    <xf numFmtId="0" fontId="45" fillId="5" borderId="18" xfId="1292" applyFont="1" applyFill="1" applyBorder="1" applyAlignment="1">
      <alignment horizontal="center" vertical="center"/>
    </xf>
    <xf numFmtId="0" fontId="45" fillId="5" borderId="3" xfId="1292" applyFont="1" applyFill="1" applyBorder="1" applyAlignment="1">
      <alignment horizontal="center" vertical="center"/>
    </xf>
    <xf numFmtId="179" fontId="45" fillId="5" borderId="3" xfId="1292" applyNumberFormat="1" applyFont="1" applyFill="1" applyBorder="1" applyAlignment="1">
      <alignment horizontal="center" vertical="center"/>
    </xf>
    <xf numFmtId="190" fontId="45" fillId="5" borderId="3" xfId="1292" applyNumberFormat="1" applyFont="1" applyFill="1" applyBorder="1" applyAlignment="1">
      <alignment horizontal="center" vertical="center"/>
    </xf>
    <xf numFmtId="0" fontId="45" fillId="3" borderId="18" xfId="1292" applyFont="1" applyFill="1" applyBorder="1" applyAlignment="1">
      <alignment horizontal="center" vertical="center"/>
    </xf>
    <xf numFmtId="0" fontId="45" fillId="3" borderId="3" xfId="1292" applyFont="1" applyFill="1" applyBorder="1" applyAlignment="1">
      <alignment horizontal="center" vertical="center"/>
    </xf>
    <xf numFmtId="179" fontId="45" fillId="3" borderId="3" xfId="1292" applyNumberFormat="1" applyFont="1" applyFill="1" applyBorder="1" applyAlignment="1">
      <alignment horizontal="center" vertical="center"/>
    </xf>
    <xf numFmtId="190" fontId="45" fillId="3" borderId="3" xfId="1292" applyNumberFormat="1" applyFont="1" applyFill="1" applyBorder="1" applyAlignment="1">
      <alignment horizontal="center" vertical="center"/>
    </xf>
    <xf numFmtId="49" fontId="42" fillId="0" borderId="3" xfId="0" applyNumberFormat="1" applyFont="1" applyFill="1" applyBorder="1" applyAlignment="1" applyProtection="1">
      <alignment horizontal="center" vertical="center" wrapText="1"/>
    </xf>
    <xf numFmtId="0" fontId="42" fillId="0" borderId="18" xfId="0" applyNumberFormat="1" applyFont="1" applyFill="1" applyBorder="1" applyAlignment="1" applyProtection="1">
      <alignment horizontal="center" vertical="center" wrapText="1"/>
    </xf>
    <xf numFmtId="0" fontId="42" fillId="0" borderId="2" xfId="0" applyNumberFormat="1" applyFont="1" applyFill="1" applyBorder="1" applyAlignment="1" applyProtection="1">
      <alignment horizontal="center" vertical="center" wrapText="1"/>
    </xf>
    <xf numFmtId="49" fontId="42" fillId="0" borderId="24" xfId="0" applyNumberFormat="1" applyFont="1" applyFill="1" applyBorder="1" applyAlignment="1" applyProtection="1">
      <alignment horizontal="center" vertical="center" wrapText="1"/>
    </xf>
    <xf numFmtId="0" fontId="45" fillId="5" borderId="36" xfId="1292" applyFont="1" applyFill="1" applyBorder="1" applyAlignment="1">
      <alignment horizontal="center" vertical="center"/>
    </xf>
    <xf numFmtId="0" fontId="45" fillId="5" borderId="4" xfId="1292" applyFont="1" applyFill="1" applyBorder="1" applyAlignment="1">
      <alignment horizontal="center" vertical="center"/>
    </xf>
    <xf numFmtId="0" fontId="45" fillId="4" borderId="36" xfId="1292" applyFont="1" applyFill="1" applyBorder="1" applyAlignment="1">
      <alignment horizontal="center" vertical="center"/>
    </xf>
    <xf numFmtId="0" fontId="45" fillId="4" borderId="4" xfId="1292" applyFont="1" applyFill="1" applyBorder="1" applyAlignment="1">
      <alignment horizontal="center" vertical="center"/>
    </xf>
    <xf numFmtId="179" fontId="45" fillId="4" borderId="3" xfId="1292" applyNumberFormat="1" applyFont="1" applyFill="1" applyBorder="1" applyAlignment="1">
      <alignment horizontal="center" vertical="center"/>
    </xf>
    <xf numFmtId="190" fontId="45" fillId="4" borderId="3" xfId="1292" applyNumberFormat="1" applyFont="1" applyFill="1" applyBorder="1" applyAlignment="1">
      <alignment horizontal="center" vertical="center"/>
    </xf>
    <xf numFmtId="0" fontId="46" fillId="2" borderId="3" xfId="0" applyFont="1" applyFill="1" applyBorder="1" applyAlignment="1">
      <alignment horizontal="center" vertical="center"/>
    </xf>
    <xf numFmtId="0" fontId="46" fillId="2" borderId="18" xfId="0" applyFont="1" applyFill="1" applyBorder="1" applyAlignment="1">
      <alignment horizontal="center" vertical="center"/>
    </xf>
    <xf numFmtId="0" fontId="46" fillId="2" borderId="2" xfId="0" applyFont="1" applyFill="1" applyBorder="1" applyAlignment="1">
      <alignment horizontal="center" vertical="center"/>
    </xf>
    <xf numFmtId="0" fontId="45" fillId="4" borderId="37" xfId="1292" applyFont="1" applyFill="1" applyBorder="1" applyAlignment="1">
      <alignment horizontal="center" vertical="center"/>
    </xf>
    <xf numFmtId="0" fontId="45" fillId="4" borderId="24" xfId="1292" applyFont="1" applyFill="1" applyBorder="1" applyAlignment="1">
      <alignment horizontal="center" vertical="center"/>
    </xf>
    <xf numFmtId="179" fontId="45" fillId="4" borderId="24" xfId="1292" applyNumberFormat="1" applyFont="1" applyFill="1" applyBorder="1" applyAlignment="1">
      <alignment horizontal="center" vertical="center"/>
    </xf>
    <xf numFmtId="190" fontId="45" fillId="4" borderId="24" xfId="1292" applyNumberFormat="1" applyFont="1" applyFill="1" applyBorder="1" applyAlignment="1">
      <alignment horizontal="center" vertical="center"/>
    </xf>
    <xf numFmtId="0" fontId="42" fillId="0" borderId="41" xfId="1292" applyFont="1" applyFill="1" applyBorder="1" applyAlignment="1">
      <alignment horizontal="left" vertical="center" wrapText="1"/>
    </xf>
    <xf numFmtId="0" fontId="42" fillId="0" borderId="42" xfId="1292" applyFont="1" applyFill="1" applyBorder="1" applyAlignment="1">
      <alignment horizontal="left" vertical="center" wrapText="1"/>
    </xf>
    <xf numFmtId="0" fontId="42" fillId="0" borderId="0" xfId="1292" applyFont="1" applyFill="1" applyBorder="1" applyAlignment="1">
      <alignment horizontal="center" vertical="center"/>
    </xf>
    <xf numFmtId="179" fontId="42" fillId="0" borderId="0" xfId="1292" applyNumberFormat="1" applyFont="1" applyFill="1" applyBorder="1" applyAlignment="1">
      <alignment horizontal="center" vertical="center"/>
    </xf>
    <xf numFmtId="190" fontId="42" fillId="0" borderId="0" xfId="1292" applyNumberFormat="1" applyFont="1" applyFill="1" applyBorder="1" applyAlignment="1">
      <alignment horizontal="center" vertical="center"/>
    </xf>
    <xf numFmtId="0" fontId="42" fillId="3" borderId="0" xfId="1292" applyFont="1" applyFill="1" applyBorder="1" applyAlignment="1">
      <alignment horizontal="center" vertical="center"/>
    </xf>
    <xf numFmtId="190" fontId="42" fillId="0" borderId="2" xfId="1292" applyNumberFormat="1" applyFont="1" applyFill="1" applyBorder="1" applyAlignment="1">
      <alignment horizontal="center" vertical="center" wrapText="1"/>
    </xf>
    <xf numFmtId="190" fontId="42" fillId="0" borderId="20" xfId="1292" applyNumberFormat="1" applyFont="1" applyFill="1" applyBorder="1" applyAlignment="1">
      <alignment vertical="center" wrapText="1"/>
    </xf>
    <xf numFmtId="190" fontId="42" fillId="0" borderId="20" xfId="1292" applyNumberFormat="1" applyFont="1" applyFill="1" applyBorder="1" applyAlignment="1">
      <alignment horizontal="center" vertical="center" wrapText="1"/>
    </xf>
    <xf numFmtId="191" fontId="44" fillId="3" borderId="3" xfId="1292" applyNumberFormat="1" applyFont="1" applyFill="1" applyBorder="1" applyAlignment="1">
      <alignment horizontal="center" vertical="center"/>
    </xf>
    <xf numFmtId="190" fontId="42" fillId="0" borderId="21" xfId="1292" applyNumberFormat="1" applyFont="1" applyFill="1" applyBorder="1" applyAlignment="1">
      <alignment horizontal="center" vertical="center"/>
    </xf>
    <xf numFmtId="190" fontId="42" fillId="0" borderId="28" xfId="1292" applyNumberFormat="1" applyFont="1" applyFill="1" applyBorder="1" applyAlignment="1">
      <alignment horizontal="center" vertical="center" wrapText="1"/>
    </xf>
    <xf numFmtId="190" fontId="42" fillId="0" borderId="27" xfId="1292" applyNumberFormat="1" applyFont="1" applyFill="1" applyBorder="1" applyAlignment="1">
      <alignment horizontal="center" vertical="center" wrapText="1"/>
    </xf>
    <xf numFmtId="190" fontId="42" fillId="0" borderId="43" xfId="1292" applyNumberFormat="1" applyFont="1" applyFill="1" applyBorder="1" applyAlignment="1">
      <alignment horizontal="center" vertical="center" wrapText="1"/>
    </xf>
    <xf numFmtId="190" fontId="42" fillId="0" borderId="43" xfId="1292" applyNumberFormat="1" applyFont="1" applyFill="1" applyBorder="1" applyAlignment="1">
      <alignment horizontal="center" vertical="center"/>
    </xf>
    <xf numFmtId="190" fontId="42" fillId="0" borderId="22" xfId="1292" applyNumberFormat="1" applyFont="1" applyFill="1" applyBorder="1" applyAlignment="1">
      <alignment horizontal="center" vertical="center"/>
    </xf>
    <xf numFmtId="190" fontId="42" fillId="0" borderId="1" xfId="1292" applyNumberFormat="1" applyFont="1" applyFill="1" applyBorder="1" applyAlignment="1">
      <alignment horizontal="center" vertical="center" wrapText="1"/>
    </xf>
    <xf numFmtId="190" fontId="42" fillId="0" borderId="40" xfId="1292" applyNumberFormat="1" applyFont="1" applyFill="1" applyBorder="1" applyAlignment="1">
      <alignment horizontal="center" vertical="center" wrapText="1"/>
    </xf>
    <xf numFmtId="190" fontId="42" fillId="0" borderId="44" xfId="1292" applyNumberFormat="1" applyFont="1" applyFill="1" applyBorder="1" applyAlignment="1">
      <alignment horizontal="center" vertical="center" wrapText="1"/>
    </xf>
    <xf numFmtId="190" fontId="42" fillId="0" borderId="45" xfId="1292" applyNumberFormat="1" applyFont="1" applyFill="1" applyBorder="1" applyAlignment="1">
      <alignment horizontal="center" vertical="center"/>
    </xf>
    <xf numFmtId="190" fontId="42" fillId="0" borderId="23" xfId="1292" applyNumberFormat="1" applyFont="1" applyFill="1" applyBorder="1" applyAlignment="1">
      <alignment horizontal="center" vertical="center"/>
    </xf>
    <xf numFmtId="190" fontId="42" fillId="0" borderId="46" xfId="1292" applyNumberFormat="1" applyFont="1" applyFill="1" applyBorder="1" applyAlignment="1">
      <alignment horizontal="center" vertical="center" wrapText="1"/>
    </xf>
    <xf numFmtId="190" fontId="42" fillId="0" borderId="47" xfId="1292" applyNumberFormat="1" applyFont="1" applyFill="1" applyBorder="1" applyAlignment="1">
      <alignment horizontal="center" vertical="center" wrapText="1"/>
    </xf>
    <xf numFmtId="190" fontId="42" fillId="0" borderId="48" xfId="1292" applyNumberFormat="1" applyFont="1" applyFill="1" applyBorder="1" applyAlignment="1">
      <alignment horizontal="center" vertical="center" wrapText="1"/>
    </xf>
    <xf numFmtId="190" fontId="42" fillId="0" borderId="49" xfId="1292" applyNumberFormat="1" applyFont="1" applyFill="1" applyBorder="1" applyAlignment="1">
      <alignment horizontal="center" vertical="center"/>
    </xf>
    <xf numFmtId="190" fontId="42" fillId="0" borderId="50" xfId="1292" applyNumberFormat="1" applyFont="1" applyFill="1" applyBorder="1" applyAlignment="1">
      <alignment horizontal="center" vertical="center"/>
    </xf>
    <xf numFmtId="190" fontId="42" fillId="0" borderId="1" xfId="1292" applyNumberFormat="1" applyFont="1" applyFill="1" applyBorder="1" applyAlignment="1">
      <alignment horizontal="center" vertical="center"/>
    </xf>
    <xf numFmtId="190" fontId="42" fillId="0" borderId="4" xfId="1292" applyNumberFormat="1" applyFont="1" applyFill="1" applyBorder="1" applyAlignment="1">
      <alignment horizontal="center" vertical="center"/>
    </xf>
    <xf numFmtId="190" fontId="42" fillId="0" borderId="51" xfId="1292" applyNumberFormat="1" applyFont="1" applyFill="1" applyBorder="1" applyAlignment="1">
      <alignment horizontal="center" vertical="center"/>
    </xf>
    <xf numFmtId="190" fontId="47" fillId="3" borderId="51" xfId="1292" applyNumberFormat="1" applyFont="1" applyFill="1" applyBorder="1" applyAlignment="1">
      <alignment horizontal="center" vertical="center"/>
    </xf>
    <xf numFmtId="0" fontId="39" fillId="0" borderId="0" xfId="0" applyFont="1" applyFill="1" applyBorder="1" applyAlignment="1">
      <alignment vertical="center"/>
    </xf>
    <xf numFmtId="190" fontId="42" fillId="5" borderId="51" xfId="1292" applyNumberFormat="1" applyFont="1" applyFill="1" applyBorder="1" applyAlignment="1">
      <alignment horizontal="center" vertical="center"/>
    </xf>
    <xf numFmtId="190" fontId="42" fillId="3" borderId="51" xfId="1292" applyNumberFormat="1" applyFont="1" applyFill="1" applyBorder="1" applyAlignment="1">
      <alignment horizontal="center" vertical="center"/>
    </xf>
    <xf numFmtId="190" fontId="42" fillId="4" borderId="51" xfId="1292" applyNumberFormat="1" applyFont="1" applyFill="1" applyBorder="1" applyAlignment="1">
      <alignment horizontal="center" vertical="center"/>
    </xf>
    <xf numFmtId="190" fontId="42" fillId="2" borderId="4" xfId="1292" applyNumberFormat="1" applyFont="1" applyFill="1" applyBorder="1" applyAlignment="1">
      <alignment horizontal="center" vertical="center"/>
    </xf>
    <xf numFmtId="190" fontId="42" fillId="2" borderId="18" xfId="1292" applyNumberFormat="1" applyFont="1" applyFill="1" applyBorder="1" applyAlignment="1">
      <alignment horizontal="center" vertical="center"/>
    </xf>
    <xf numFmtId="190" fontId="42" fillId="2" borderId="51" xfId="1292" applyNumberFormat="1" applyFont="1" applyFill="1" applyBorder="1" applyAlignment="1">
      <alignment horizontal="center" vertical="center"/>
    </xf>
    <xf numFmtId="190" fontId="45" fillId="5" borderId="51" xfId="1292" applyNumberFormat="1" applyFont="1" applyFill="1" applyBorder="1" applyAlignment="1">
      <alignment horizontal="center" vertical="center"/>
    </xf>
    <xf numFmtId="190" fontId="45" fillId="4" borderId="52" xfId="1292" applyNumberFormat="1" applyFont="1" applyFill="1" applyBorder="1" applyAlignment="1">
      <alignment horizontal="center" vertical="center"/>
    </xf>
    <xf numFmtId="0" fontId="42" fillId="0" borderId="53" xfId="1292" applyFont="1" applyFill="1" applyBorder="1" applyAlignment="1">
      <alignment horizontal="left" vertical="center" wrapText="1"/>
    </xf>
    <xf numFmtId="0" fontId="42" fillId="0" borderId="0" xfId="0" applyFont="1" applyFill="1" applyBorder="1" applyAlignment="1">
      <alignment horizontal="center" vertical="center"/>
    </xf>
    <xf numFmtId="0" fontId="48" fillId="0" borderId="0" xfId="0" applyFont="1" applyAlignment="1">
      <alignment horizontal="center" vertical="center"/>
    </xf>
    <xf numFmtId="0" fontId="14" fillId="0" borderId="2" xfId="0" applyFont="1" applyBorder="1" applyAlignment="1">
      <alignment horizontal="center" vertical="center" wrapText="1"/>
    </xf>
    <xf numFmtId="0" fontId="14" fillId="0" borderId="2" xfId="0" applyFont="1" applyBorder="1">
      <alignment vertical="center"/>
    </xf>
    <xf numFmtId="0" fontId="48" fillId="0" borderId="2" xfId="0" applyFont="1" applyBorder="1" applyAlignment="1">
      <alignment horizontal="center" vertical="center"/>
    </xf>
    <xf numFmtId="184" fontId="14" fillId="0" borderId="2" xfId="0" applyNumberFormat="1" applyFont="1" applyBorder="1" applyAlignment="1">
      <alignment horizontal="center" vertical="center"/>
    </xf>
    <xf numFmtId="184" fontId="14" fillId="0" borderId="13" xfId="0" applyNumberFormat="1" applyFont="1" applyBorder="1" applyAlignment="1">
      <alignment horizontal="center" vertical="center" wrapText="1"/>
    </xf>
    <xf numFmtId="0" fontId="48" fillId="0" borderId="2" xfId="0" applyFont="1" applyBorder="1" applyAlignment="1">
      <alignment horizontal="center" vertical="center" wrapText="1"/>
    </xf>
    <xf numFmtId="0" fontId="48" fillId="0" borderId="2" xfId="0" applyFont="1" applyBorder="1">
      <alignment vertical="center"/>
    </xf>
    <xf numFmtId="184" fontId="14" fillId="0" borderId="2" xfId="0" applyNumberFormat="1" applyFont="1" applyBorder="1" applyAlignment="1">
      <alignment horizontal="center" vertical="center" wrapText="1"/>
    </xf>
    <xf numFmtId="184" fontId="48" fillId="0" borderId="2" xfId="0" applyNumberFormat="1" applyFont="1" applyBorder="1" applyAlignment="1">
      <alignment horizontal="center" vertical="center" wrapText="1"/>
    </xf>
    <xf numFmtId="184" fontId="48" fillId="0" borderId="2" xfId="0" applyNumberFormat="1" applyFont="1" applyBorder="1" applyAlignment="1">
      <alignment horizontal="center" vertical="center"/>
    </xf>
    <xf numFmtId="184" fontId="14" fillId="0" borderId="14" xfId="0" applyNumberFormat="1" applyFont="1" applyBorder="1" applyAlignment="1">
      <alignment horizontal="center" vertical="center"/>
    </xf>
    <xf numFmtId="43" fontId="14" fillId="2" borderId="2" xfId="54" applyFont="1" applyFill="1" applyBorder="1" applyAlignment="1">
      <alignment horizontal="center" vertical="center"/>
    </xf>
    <xf numFmtId="43" fontId="14" fillId="3" borderId="2" xfId="54" applyFont="1" applyFill="1" applyBorder="1" applyAlignment="1">
      <alignment horizontal="center" vertical="center"/>
    </xf>
    <xf numFmtId="0" fontId="49" fillId="0" borderId="2" xfId="0" applyFont="1" applyBorder="1" applyAlignment="1">
      <alignment horizontal="center" vertical="center" wrapText="1"/>
    </xf>
    <xf numFmtId="0" fontId="49" fillId="0" borderId="2" xfId="0" applyFont="1" applyBorder="1">
      <alignment vertical="center"/>
    </xf>
    <xf numFmtId="0" fontId="49" fillId="0" borderId="0" xfId="0" applyFont="1" applyFill="1" applyAlignment="1">
      <alignment vertical="center"/>
    </xf>
    <xf numFmtId="184" fontId="14" fillId="0" borderId="3" xfId="0" applyNumberFormat="1" applyFont="1" applyBorder="1" applyAlignment="1">
      <alignment horizontal="center" vertical="center"/>
    </xf>
    <xf numFmtId="184" fontId="14" fillId="0" borderId="12" xfId="0" applyNumberFormat="1" applyFont="1" applyBorder="1" applyAlignment="1">
      <alignment horizontal="center" vertical="center"/>
    </xf>
    <xf numFmtId="10" fontId="14" fillId="0" borderId="2" xfId="0" applyNumberFormat="1" applyFont="1" applyBorder="1" applyAlignment="1">
      <alignment horizontal="center" vertical="center" wrapText="1"/>
    </xf>
    <xf numFmtId="190" fontId="14" fillId="0" borderId="2" xfId="0" applyNumberFormat="1" applyFont="1" applyBorder="1" applyAlignment="1">
      <alignment horizontal="center" vertical="center" wrapText="1"/>
    </xf>
    <xf numFmtId="9" fontId="14" fillId="2" borderId="2" xfId="84" applyFont="1" applyFill="1" applyBorder="1" applyAlignment="1">
      <alignment horizontal="center" vertical="center"/>
    </xf>
    <xf numFmtId="0" fontId="12" fillId="3" borderId="0" xfId="0" applyFont="1" applyFill="1" applyAlignment="1">
      <alignment horizontal="center" vertical="center" wrapText="1"/>
    </xf>
    <xf numFmtId="0" fontId="0" fillId="3" borderId="0" xfId="0" applyFill="1" applyAlignment="1">
      <alignment horizontal="center" vertical="center" wrapText="1"/>
    </xf>
    <xf numFmtId="9" fontId="14" fillId="3" borderId="2" xfId="84" applyFont="1" applyFill="1" applyBorder="1" applyAlignment="1">
      <alignment horizontal="center" vertical="center"/>
    </xf>
    <xf numFmtId="0" fontId="0" fillId="3" borderId="0" xfId="0" applyFill="1">
      <alignment vertical="center"/>
    </xf>
    <xf numFmtId="0" fontId="14" fillId="0" borderId="13" xfId="0" applyFont="1" applyBorder="1" applyAlignment="1">
      <alignment horizontal="center" vertical="center" wrapText="1"/>
    </xf>
    <xf numFmtId="0" fontId="14" fillId="0" borderId="54" xfId="0" applyFont="1" applyBorder="1" applyAlignment="1">
      <alignment horizontal="center" vertical="center" wrapText="1"/>
    </xf>
    <xf numFmtId="43" fontId="0" fillId="0" borderId="0" xfId="54" applyFont="1">
      <alignment vertical="center"/>
    </xf>
    <xf numFmtId="0" fontId="14" fillId="3" borderId="0" xfId="0" applyFont="1" applyFill="1" applyAlignment="1">
      <alignment horizontal="center" vertical="center"/>
    </xf>
    <xf numFmtId="0" fontId="24" fillId="0" borderId="41" xfId="0" applyFont="1" applyBorder="1" applyAlignment="1">
      <alignment horizontal="center" vertical="center"/>
    </xf>
    <xf numFmtId="0" fontId="24" fillId="0" borderId="55" xfId="0" applyFont="1" applyBorder="1" applyAlignment="1">
      <alignment horizontal="center" vertical="center"/>
    </xf>
    <xf numFmtId="0" fontId="0" fillId="0" borderId="17" xfId="0" applyFont="1" applyBorder="1" applyAlignment="1">
      <alignment horizontal="center" vertical="center"/>
    </xf>
    <xf numFmtId="0" fontId="0" fillId="0" borderId="17" xfId="0" applyBorder="1" applyAlignment="1">
      <alignment horizontal="center" vertical="center"/>
    </xf>
    <xf numFmtId="0" fontId="24" fillId="0" borderId="40" xfId="0" applyFont="1" applyBorder="1" applyAlignment="1">
      <alignment horizontal="center" vertical="center"/>
    </xf>
    <xf numFmtId="0" fontId="24" fillId="0" borderId="56" xfId="0" applyFont="1" applyBorder="1" applyAlignment="1">
      <alignment horizontal="center" vertical="center"/>
    </xf>
    <xf numFmtId="184" fontId="40" fillId="0" borderId="2" xfId="0" applyNumberFormat="1" applyFont="1" applyBorder="1" applyAlignment="1">
      <alignment horizontal="center" vertical="center"/>
    </xf>
    <xf numFmtId="184" fontId="24" fillId="0" borderId="2" xfId="0" applyNumberFormat="1" applyFont="1" applyBorder="1" applyAlignment="1">
      <alignment horizontal="center" vertical="center"/>
    </xf>
    <xf numFmtId="184" fontId="49" fillId="0" borderId="2" xfId="0" applyNumberFormat="1" applyFont="1" applyBorder="1" applyAlignment="1">
      <alignment horizontal="center" vertical="center"/>
    </xf>
    <xf numFmtId="0" fontId="24" fillId="0" borderId="31" xfId="0" applyFont="1" applyBorder="1" applyAlignment="1">
      <alignment horizontal="center" vertical="center"/>
    </xf>
    <xf numFmtId="0" fontId="24" fillId="0" borderId="32" xfId="0" applyFont="1" applyBorder="1" applyAlignment="1">
      <alignment horizontal="center" vertical="center"/>
    </xf>
    <xf numFmtId="184" fontId="24" fillId="0" borderId="2" xfId="0" applyNumberFormat="1" applyFont="1" applyBorder="1" applyAlignment="1">
      <alignment horizontal="center" vertical="center" wrapText="1"/>
    </xf>
    <xf numFmtId="0" fontId="24" fillId="0" borderId="18" xfId="0" applyFont="1" applyBorder="1" applyAlignment="1">
      <alignment horizontal="center" vertical="center"/>
    </xf>
    <xf numFmtId="0" fontId="24" fillId="0" borderId="2" xfId="0" applyFont="1" applyBorder="1" applyAlignment="1">
      <alignment horizontal="center" vertical="center"/>
    </xf>
    <xf numFmtId="43" fontId="24" fillId="0" borderId="2" xfId="54" applyFont="1" applyBorder="1">
      <alignment vertical="center"/>
    </xf>
    <xf numFmtId="43" fontId="24" fillId="0" borderId="2" xfId="54" applyFont="1" applyBorder="1" applyAlignment="1">
      <alignment horizontal="center" vertical="center" wrapText="1"/>
    </xf>
    <xf numFmtId="43" fontId="3" fillId="0" borderId="2" xfId="54" applyFont="1" applyBorder="1">
      <alignment vertical="center"/>
    </xf>
    <xf numFmtId="0" fontId="24" fillId="0" borderId="2" xfId="0" applyFont="1" applyBorder="1" applyAlignment="1">
      <alignment horizontal="left" vertical="center"/>
    </xf>
    <xf numFmtId="184" fontId="24" fillId="0" borderId="2" xfId="0" applyNumberFormat="1" applyFont="1" applyBorder="1">
      <alignment vertical="center"/>
    </xf>
    <xf numFmtId="0" fontId="24" fillId="0" borderId="18" xfId="0" applyFont="1" applyBorder="1" applyAlignment="1">
      <alignment vertical="center" wrapText="1"/>
    </xf>
    <xf numFmtId="0" fontId="24" fillId="0" borderId="2" xfId="0" applyFont="1" applyBorder="1">
      <alignment vertical="center"/>
    </xf>
    <xf numFmtId="178" fontId="2" fillId="6" borderId="57" xfId="46" applyNumberFormat="1" applyFont="1" applyFill="1" applyBorder="1" applyAlignment="1">
      <alignment horizontal="right" vertical="center"/>
    </xf>
    <xf numFmtId="0" fontId="24" fillId="0" borderId="18" xfId="0" applyFont="1" applyFill="1" applyBorder="1" applyAlignment="1">
      <alignment vertical="center" wrapText="1"/>
    </xf>
    <xf numFmtId="0" fontId="24" fillId="7" borderId="2" xfId="0" applyFont="1" applyFill="1" applyBorder="1">
      <alignment vertical="center"/>
    </xf>
    <xf numFmtId="43" fontId="24" fillId="7" borderId="2" xfId="54" applyFont="1" applyFill="1" applyBorder="1">
      <alignment vertical="center"/>
    </xf>
    <xf numFmtId="0" fontId="48" fillId="0" borderId="18" xfId="0" applyFont="1" applyBorder="1" applyAlignment="1">
      <alignment horizontal="center" vertical="center" wrapText="1"/>
    </xf>
    <xf numFmtId="0" fontId="48" fillId="0" borderId="19" xfId="0" applyFont="1" applyBorder="1" applyAlignment="1">
      <alignment horizontal="center" vertical="center" wrapText="1"/>
    </xf>
    <xf numFmtId="0" fontId="14" fillId="0" borderId="20" xfId="0" applyFont="1" applyBorder="1">
      <alignment vertical="center"/>
    </xf>
    <xf numFmtId="43" fontId="14" fillId="0" borderId="20" xfId="54" applyFont="1" applyBorder="1">
      <alignment vertical="center"/>
    </xf>
    <xf numFmtId="43" fontId="24" fillId="0" borderId="20" xfId="54" applyFont="1" applyBorder="1" applyAlignment="1">
      <alignment horizontal="center" vertical="center" wrapText="1"/>
    </xf>
    <xf numFmtId="184" fontId="24" fillId="0" borderId="17" xfId="0" applyNumberFormat="1" applyFont="1" applyBorder="1" applyAlignment="1">
      <alignment horizontal="center" vertical="center"/>
    </xf>
    <xf numFmtId="10" fontId="24" fillId="0" borderId="2" xfId="0" applyNumberFormat="1" applyFont="1" applyBorder="1" applyAlignment="1">
      <alignment horizontal="center" vertical="center" wrapText="1"/>
    </xf>
    <xf numFmtId="9" fontId="24" fillId="0" borderId="2" xfId="84" applyFont="1" applyBorder="1" applyAlignment="1">
      <alignment horizontal="center" vertical="center" wrapText="1"/>
    </xf>
    <xf numFmtId="9" fontId="24" fillId="0" borderId="2" xfId="84" applyFont="1" applyBorder="1" applyAlignment="1">
      <alignment horizontal="center" vertical="center"/>
    </xf>
    <xf numFmtId="43" fontId="24" fillId="7" borderId="2" xfId="54" applyFont="1" applyFill="1" applyBorder="1" applyAlignment="1">
      <alignment horizontal="center" vertical="center" wrapText="1"/>
    </xf>
    <xf numFmtId="9" fontId="24" fillId="7" borderId="2" xfId="84" applyFont="1" applyFill="1" applyBorder="1" applyAlignment="1">
      <alignment horizontal="center" vertical="center" wrapText="1"/>
    </xf>
    <xf numFmtId="9" fontId="24" fillId="7" borderId="2" xfId="84" applyFont="1" applyFill="1" applyBorder="1" applyAlignment="1">
      <alignment horizontal="center" vertical="center"/>
    </xf>
    <xf numFmtId="9" fontId="24" fillId="0" borderId="20" xfId="84" applyFont="1" applyBorder="1" applyAlignment="1">
      <alignment horizontal="center" vertical="center" wrapText="1"/>
    </xf>
    <xf numFmtId="184" fontId="24" fillId="0" borderId="58" xfId="0" applyNumberFormat="1" applyFont="1" applyBorder="1" applyAlignment="1">
      <alignment horizontal="center" vertical="center"/>
    </xf>
    <xf numFmtId="184" fontId="24" fillId="0" borderId="44" xfId="0" applyNumberFormat="1" applyFont="1" applyBorder="1" applyAlignment="1">
      <alignment horizontal="center" vertical="center"/>
    </xf>
    <xf numFmtId="190" fontId="24" fillId="0" borderId="2" xfId="0" applyNumberFormat="1" applyFont="1" applyBorder="1" applyAlignment="1">
      <alignment horizontal="center" vertical="center" wrapText="1"/>
    </xf>
    <xf numFmtId="184" fontId="24" fillId="0" borderId="50" xfId="0" applyNumberFormat="1" applyFont="1" applyBorder="1" applyAlignment="1">
      <alignment horizontal="center" vertical="center"/>
    </xf>
    <xf numFmtId="184" fontId="24" fillId="0" borderId="22" xfId="0" applyNumberFormat="1" applyFont="1" applyBorder="1" applyAlignment="1">
      <alignment horizontal="center" vertical="center" wrapText="1"/>
    </xf>
    <xf numFmtId="184" fontId="24" fillId="0" borderId="22" xfId="0" applyNumberFormat="1" applyFont="1" applyBorder="1">
      <alignment vertical="center"/>
    </xf>
    <xf numFmtId="184" fontId="24" fillId="0" borderId="22" xfId="0" applyNumberFormat="1" applyFont="1" applyBorder="1" applyAlignment="1">
      <alignment vertical="center" wrapText="1"/>
    </xf>
    <xf numFmtId="184" fontId="24" fillId="7" borderId="22" xfId="0" applyNumberFormat="1" applyFont="1" applyFill="1" applyBorder="1">
      <alignment vertical="center"/>
    </xf>
    <xf numFmtId="184" fontId="24" fillId="0" borderId="23" xfId="0" applyNumberFormat="1" applyFont="1" applyBorder="1">
      <alignment vertical="center"/>
    </xf>
    <xf numFmtId="0" fontId="0" fillId="0" borderId="0" xfId="0" applyFont="1" applyAlignment="1">
      <alignment horizontal="left" vertical="center" wrapText="1"/>
    </xf>
    <xf numFmtId="0" fontId="0" fillId="0" borderId="0" xfId="0" applyFont="1" applyAlignment="1">
      <alignment horizontal="left" vertical="center"/>
    </xf>
    <xf numFmtId="0" fontId="12" fillId="0" borderId="0" xfId="0" applyFont="1">
      <alignment vertical="center"/>
    </xf>
    <xf numFmtId="0" fontId="12" fillId="0" borderId="2" xfId="0" applyFont="1" applyBorder="1">
      <alignment vertical="center"/>
    </xf>
    <xf numFmtId="0" fontId="0" fillId="0" borderId="2" xfId="0" applyFont="1" applyBorder="1">
      <alignment vertical="center"/>
    </xf>
    <xf numFmtId="0" fontId="0" fillId="0" borderId="0" xfId="0" applyFont="1">
      <alignment vertical="center"/>
    </xf>
    <xf numFmtId="0" fontId="0" fillId="0" borderId="2" xfId="0" applyBorder="1">
      <alignment vertical="center"/>
    </xf>
  </cellXfs>
  <cellStyles count="54198">
    <cellStyle name="常规" xfId="0" builtinId="0"/>
    <cellStyle name="差 7 7" xfId="1"/>
    <cellStyle name="常规 27 39 10 2" xfId="2"/>
    <cellStyle name="常规 27 44 10 2" xfId="3"/>
    <cellStyle name="0,0_x000d__x000a_NA_x000d__x000a_ 7" xfId="4"/>
    <cellStyle name="0,0_x000d__x000a_NA_x000d__x000a_ 5 2" xfId="5"/>
    <cellStyle name="_x0004_ 2" xfId="6"/>
    <cellStyle name="常规 3 45 8" xfId="7"/>
    <cellStyle name="60% - 强调文字颜色 6 8 2 7" xfId="8"/>
    <cellStyle name="?鹎%U龡&amp;H?_x0008__x001c__x001c_?_x0007__x0001__x0001_ 16" xfId="9"/>
    <cellStyle name="?鹎%U龡&amp;H?_x0008__x001c__x001c_?_x0007__x0001__x0001_ 21" xfId="10"/>
    <cellStyle name="常规 17 4 13" xfId="11"/>
    <cellStyle name="常规 22 4 13" xfId="12"/>
    <cellStyle name="货币[0]" xfId="13" builtinId="7"/>
    <cellStyle name="40% - 强调文字颜色 2 14 2" xfId="14"/>
    <cellStyle name="常规 14 18 17 2" xfId="15"/>
    <cellStyle name="常规 14 23 17 2" xfId="16"/>
    <cellStyle name="60% - 强调文字颜色 1 7 2 3 2" xfId="17"/>
    <cellStyle name="60% - 强调文字颜色 3 15 2" xfId="18"/>
    <cellStyle name="20% - 强调文字颜色 1 13 2" xfId="19"/>
    <cellStyle name="常规 33 49 7 2" xfId="20"/>
    <cellStyle name="输入" xfId="21" builtinId="20"/>
    <cellStyle name="20% - 强调文字颜色 3" xfId="22" builtinId="38"/>
    <cellStyle name="货币" xfId="23" builtinId="4"/>
    <cellStyle name="% 3 4" xfId="24"/>
    <cellStyle name="常规 26 2 17 2" xfId="25"/>
    <cellStyle name="常规 26 2 22 2" xfId="26"/>
    <cellStyle name="常规 14 65" xfId="27"/>
    <cellStyle name="常规 14 70" xfId="28"/>
    <cellStyle name="常规 12 25 3 3" xfId="29"/>
    <cellStyle name="常规 12 30 3 3" xfId="30"/>
    <cellStyle name="20% - 强调文字颜色 2 3 6" xfId="31"/>
    <cellStyle name="常规 2 25 14 2" xfId="32"/>
    <cellStyle name="常规 2 30 14 2" xfId="33"/>
    <cellStyle name="常规 10 6 5" xfId="34"/>
    <cellStyle name="20% - 强调文字颜色 1 6 2 2" xfId="35"/>
    <cellStyle name="0,0_x000d__x000a_NA_x000d__x000a_ 2 3 2" xfId="36"/>
    <cellStyle name="差 7 2 3 2" xfId="37"/>
    <cellStyle name="常规 12 48 4 3 2" xfId="38"/>
    <cellStyle name="标题 16 2" xfId="39"/>
    <cellStyle name="常规 33 14 12 2" xfId="40"/>
    <cellStyle name="_ET_STYLE_NoName_00_ 9" xfId="41"/>
    <cellStyle name="60% - 强调文字颜色 2 6 2 5" xfId="42"/>
    <cellStyle name="百分比 2 8 2" xfId="43"/>
    <cellStyle name="常规 15 4 2" xfId="44"/>
    <cellStyle name="常规 20 4 2" xfId="45"/>
    <cellStyle name="千位分隔[0]" xfId="46" builtinId="6"/>
    <cellStyle name="40% - 强调文字颜色 2 2 3 2 2" xfId="47"/>
    <cellStyle name="常规 2 13 13" xfId="48"/>
    <cellStyle name="40% - 强调文字颜色 3" xfId="49" builtinId="39"/>
    <cellStyle name="常规 26 48 4 2" xfId="50"/>
    <cellStyle name="40% - 强调文字颜色 3 3 3 2" xfId="51"/>
    <cellStyle name="差" xfId="52" builtinId="27"/>
    <cellStyle name="标题 4 9 2 4" xfId="53"/>
    <cellStyle name="千位分隔" xfId="54" builtinId="3"/>
    <cellStyle name="差 9 2 3 2" xfId="55"/>
    <cellStyle name="常规 33 29 12 2" xfId="56"/>
    <cellStyle name="常规 33 34 12 2" xfId="57"/>
    <cellStyle name="60% - 强调文字颜色 4 6 2 5" xfId="58"/>
    <cellStyle name="% 2 2 2 3" xfId="59"/>
    <cellStyle name="常规 11 26 2 2" xfId="60"/>
    <cellStyle name="常规 11 31 2 2" xfId="61"/>
    <cellStyle name="常规 9 5 2 4" xfId="62"/>
    <cellStyle name="标题 3 4 11" xfId="63"/>
    <cellStyle name="20% - 强调文字颜色 1 15 2 2" xfId="64"/>
    <cellStyle name="常规 12 15 2 3 2" xfId="65"/>
    <cellStyle name="常规 12 20 2 3 2" xfId="66"/>
    <cellStyle name="常规 23 12 15 2" xfId="67"/>
    <cellStyle name="60% - 强调文字颜色 3" xfId="68" builtinId="40"/>
    <cellStyle name="常规 3 7 8 2" xfId="69"/>
    <cellStyle name="常规 10 13 7 2 2" xfId="70"/>
    <cellStyle name="超链接" xfId="71" builtinId="8"/>
    <cellStyle name="60% - 强调文字颜色 3 13" xfId="72"/>
    <cellStyle name="40% - 强调文字颜色 2 12" xfId="73"/>
    <cellStyle name="常规 2 18 12 2" xfId="74"/>
    <cellStyle name="常规 2 23 12 2" xfId="75"/>
    <cellStyle name="常规 14 18 15" xfId="76"/>
    <cellStyle name="常规 14 23 15" xfId="77"/>
    <cellStyle name="常规 11 19 4 4" xfId="78"/>
    <cellStyle name="常规 11 24 4 4" xfId="79"/>
    <cellStyle name="20% - 强调文字颜色 1 11" xfId="80"/>
    <cellStyle name="常规 15 59" xfId="81"/>
    <cellStyle name="常规 15 64" xfId="82"/>
    <cellStyle name="% 8 3" xfId="83"/>
    <cellStyle name="百分比" xfId="84" builtinId="5"/>
    <cellStyle name="60% - 强调文字颜色 4 9 2 4" xfId="85"/>
    <cellStyle name="已访问的超链接" xfId="86" builtinId="9"/>
    <cellStyle name="常规 17 25" xfId="87"/>
    <cellStyle name="常规 17 30" xfId="88"/>
    <cellStyle name="常规 22 25" xfId="89"/>
    <cellStyle name="常规 22 30" xfId="90"/>
    <cellStyle name="60% - 强调文字颜色 1 9 2 6" xfId="91"/>
    <cellStyle name="常规 14 36 7 2" xfId="92"/>
    <cellStyle name="常规 14 41 7 2" xfId="93"/>
    <cellStyle name="20% - 强调文字颜色 6 4 2 2" xfId="94"/>
    <cellStyle name="注释" xfId="95" builtinId="10"/>
    <cellStyle name="60% - 强调文字颜色 6 9 2 4" xfId="96"/>
    <cellStyle name="常规 11 13 3 3 2" xfId="97"/>
    <cellStyle name="60% - 强调文字颜色 2 3" xfId="98"/>
    <cellStyle name="60% - 强调文字颜色 2" xfId="99" builtinId="36"/>
    <cellStyle name="常规 11 36 15 2" xfId="100"/>
    <cellStyle name="常规 11 41 15 2" xfId="101"/>
    <cellStyle name="标题 4" xfId="102" builtinId="19"/>
    <cellStyle name="标题 1 9 2 8" xfId="103"/>
    <cellStyle name="_ET_STYLE_NoName_00_ 4" xfId="104"/>
    <cellStyle name="警告文本" xfId="105" builtinId="11"/>
    <cellStyle name="差 5 2 6" xfId="106"/>
    <cellStyle name="标题" xfId="107" builtinId="15"/>
    <cellStyle name="常规 23 16 3" xfId="108"/>
    <cellStyle name="常规 23 21 3" xfId="109"/>
    <cellStyle name="解释性文本" xfId="110" builtinId="53"/>
    <cellStyle name="常规 27 3 16" xfId="111"/>
    <cellStyle name="常规 27 3 21" xfId="112"/>
    <cellStyle name="常规 4 70" xfId="113"/>
    <cellStyle name="常规 4 65" xfId="114"/>
    <cellStyle name="常规 11 46 3 4" xfId="115"/>
    <cellStyle name="标题 1 5 2" xfId="116"/>
    <cellStyle name="20% - 强调文字颜色 2 3 2 2 2" xfId="117"/>
    <cellStyle name="60% - 强调文字颜色 5 4 2 4" xfId="118"/>
    <cellStyle name="标题 1" xfId="119" builtinId="16"/>
    <cellStyle name="20% - 强调文字颜色 2 3 2 2 3" xfId="120"/>
    <cellStyle name="60% - 强调文字颜色 5 4 2 5" xfId="121"/>
    <cellStyle name="0,0_x000d__x000a_NA_x000d__x000a_" xfId="122"/>
    <cellStyle name="差 7" xfId="123"/>
    <cellStyle name="常规 3 35 15" xfId="124"/>
    <cellStyle name="常规 3 40 15" xfId="125"/>
    <cellStyle name="常规 23 39 6 2" xfId="126"/>
    <cellStyle name="常规 23 44 6 2" xfId="127"/>
    <cellStyle name="60% - 强调文字颜色 2 2 2 2" xfId="128"/>
    <cellStyle name="标题 2" xfId="129" builtinId="17"/>
    <cellStyle name="60% - 强调文字颜色 1" xfId="130" builtinId="32"/>
    <cellStyle name="常规 10 4 2 5 2" xfId="131"/>
    <cellStyle name="60% - 强调文字颜色 6 2 3 6" xfId="132"/>
    <cellStyle name="标题 3" xfId="133" builtinId="18"/>
    <cellStyle name="常规 27 25 4 3 2" xfId="134"/>
    <cellStyle name="常规 27 30 4 3 2" xfId="135"/>
    <cellStyle name="常规 41 3 3 2" xfId="136"/>
    <cellStyle name="常规 36 3 3 2" xfId="137"/>
    <cellStyle name="_ET_STYLE_NoName_00_ 2 2 2" xfId="138"/>
    <cellStyle name="60% - 强调文字颜色 4" xfId="139" builtinId="44"/>
    <cellStyle name="常规 14 36 9 2" xfId="140"/>
    <cellStyle name="常规 14 41 9 2" xfId="141"/>
    <cellStyle name="20% - 强调文字颜色 6 4 4 2" xfId="142"/>
    <cellStyle name="常规 11 14 2 4" xfId="143"/>
    <cellStyle name="输出" xfId="144" builtinId="21"/>
    <cellStyle name="20% - 强调文字颜色 2 4 2" xfId="145"/>
    <cellStyle name="计算" xfId="146" builtinId="22"/>
    <cellStyle name="标题 1 2 2 4" xfId="147"/>
    <cellStyle name="标题 2 10 2 2 2" xfId="148"/>
    <cellStyle name="20% - 强调文字颜色 1 4 3" xfId="149"/>
    <cellStyle name="常规 3 15 11 2" xfId="150"/>
    <cellStyle name="常规 3 20 11 2" xfId="151"/>
    <cellStyle name="检查单元格" xfId="152" builtinId="23"/>
    <cellStyle name="常规 27 38 14" xfId="153"/>
    <cellStyle name="常规 27 43 14" xfId="154"/>
    <cellStyle name="常规 12 6 3 3 2" xfId="155"/>
    <cellStyle name="常规 10 10 10 2" xfId="156"/>
    <cellStyle name="常规 33 16 4 2" xfId="157"/>
    <cellStyle name="常规 33 21 4 2" xfId="158"/>
    <cellStyle name="20% - 强调文字颜色 6" xfId="159" builtinId="50"/>
    <cellStyle name="常规 10 2 19 2" xfId="160"/>
    <cellStyle name="常规 10 2 24 2" xfId="161"/>
    <cellStyle name="标题 5 3 4" xfId="162"/>
    <cellStyle name="20% - 强调文字颜色 2 8 2 2" xfId="163"/>
    <cellStyle name="20% - 强调文字颜色 2 2 3 5 2" xfId="164"/>
    <cellStyle name="% 3 2 5" xfId="165"/>
    <cellStyle name="差_安全 2 3" xfId="166"/>
    <cellStyle name="强调文字颜色 2" xfId="167" builtinId="33"/>
    <cellStyle name="常规 10 5 9" xfId="168"/>
    <cellStyle name="标题 3 4 3 2" xfId="169"/>
    <cellStyle name="40% - 强调文字颜色 4 2 3 3" xfId="170"/>
    <cellStyle name="常规 3 26 2 2" xfId="171"/>
    <cellStyle name="常规 3 31 2 2" xfId="172"/>
    <cellStyle name="常规 6 13 2 3" xfId="173"/>
    <cellStyle name="0,0_x000d__x000a_NA_x000d__x000a_ 11" xfId="174"/>
    <cellStyle name="60% - 强调文字颜色 4 10 3 2" xfId="175"/>
    <cellStyle name="常规 10 35 2 4" xfId="176"/>
    <cellStyle name="常规 10 40 2 4" xfId="177"/>
    <cellStyle name="链接单元格" xfId="178" builtinId="24"/>
    <cellStyle name="常规 12 29 3 2" xfId="179"/>
    <cellStyle name="常规 12 34 3 2" xfId="180"/>
    <cellStyle name="20% - 强调文字颜色 6 3 5" xfId="181"/>
    <cellStyle name="常规 10 11 10 2" xfId="182"/>
    <cellStyle name="0,0_x000d__x000a_NA_x000d__x000a_ 2 7" xfId="183"/>
    <cellStyle name="差 7 2 7" xfId="184"/>
    <cellStyle name="汇总" xfId="185" builtinId="25"/>
    <cellStyle name="常规 11 7 2 2" xfId="186"/>
    <cellStyle name="好" xfId="187" builtinId="26"/>
    <cellStyle name="常规 12 48 11" xfId="188"/>
    <cellStyle name="差 2 3 2" xfId="189"/>
    <cellStyle name="常规 3 13 4" xfId="190"/>
    <cellStyle name="适中" xfId="191" builtinId="28"/>
    <cellStyle name="40% - 强调文字颜色 6 15" xfId="192"/>
    <cellStyle name="常规 17 36 2" xfId="193"/>
    <cellStyle name="常规 17 41 2" xfId="194"/>
    <cellStyle name="常规 22 36 2" xfId="195"/>
    <cellStyle name="常规 22 41 2" xfId="196"/>
    <cellStyle name="常规 14 27 18" xfId="197"/>
    <cellStyle name="常规 14 32 18" xfId="198"/>
    <cellStyle name="20% - 强调文字颜色 5 14" xfId="199"/>
    <cellStyle name="常规 14 13 3 2" xfId="200"/>
    <cellStyle name="% 2 2 3 2" xfId="201"/>
    <cellStyle name="20% - 强调文字颜色 5" xfId="202" builtinId="46"/>
    <cellStyle name="标题 5 3 3" xfId="203"/>
    <cellStyle name="% 3 2 4" xfId="204"/>
    <cellStyle name="差_安全 2 2" xfId="205"/>
    <cellStyle name="常规 12 45 2 2 2" xfId="206"/>
    <cellStyle name="40% - 强调文字颜色 1 2 8" xfId="207"/>
    <cellStyle name="强调文字颜色 1" xfId="208" builtinId="29"/>
    <cellStyle name="40% - 强调文字颜色 4 2 3 2" xfId="209"/>
    <cellStyle name="0,0_x000d__x000a_NA_x000d__x000a_ 11 3" xfId="210"/>
    <cellStyle name="20% - 强调文字颜色 1" xfId="211" builtinId="30"/>
    <cellStyle name="60% - 强调文字颜色 3 4 11" xfId="212"/>
    <cellStyle name="常规 3 48 5" xfId="213"/>
    <cellStyle name="20% - 强调文字颜色 1 4 4 2" xfId="214"/>
    <cellStyle name="常规 2 13 11" xfId="215"/>
    <cellStyle name="常规 27 36 3 3" xfId="216"/>
    <cellStyle name="常规 27 41 3 3" xfId="217"/>
    <cellStyle name="常规 11 7 9 2" xfId="218"/>
    <cellStyle name="40% - 强调文字颜色 1" xfId="219" builtinId="31"/>
    <cellStyle name="20% - 强调文字颜色 2 4 2 2" xfId="220"/>
    <cellStyle name="20% - 强调文字颜色 2" xfId="221" builtinId="34"/>
    <cellStyle name="常规 2 13 12" xfId="222"/>
    <cellStyle name="常规 27 36 3 4" xfId="223"/>
    <cellStyle name="常规 27 41 3 4" xfId="224"/>
    <cellStyle name="40% - 强调文字颜色 2" xfId="225" builtinId="35"/>
    <cellStyle name="% 3 2 6" xfId="226"/>
    <cellStyle name="60% - 强调文字颜色 5 7 2 3 2" xfId="227"/>
    <cellStyle name="强调文字颜色 3" xfId="228" builtinId="37"/>
    <cellStyle name="常规 27 45 17 2" xfId="229"/>
    <cellStyle name="40% - 强调文字颜色 4 2 3 4" xfId="230"/>
    <cellStyle name="强调文字颜色 4" xfId="231" builtinId="41"/>
    <cellStyle name="40% - 强调文字颜色 4 2 3 5" xfId="232"/>
    <cellStyle name="常规 3 4 17 2" xfId="233"/>
    <cellStyle name="20% - 强调文字颜色 4" xfId="234" builtinId="42"/>
    <cellStyle name="标题 5 3 2" xfId="235"/>
    <cellStyle name="标题 2 8 2" xfId="236"/>
    <cellStyle name="20% - 强调文字颜色 1 9 2 2" xfId="237"/>
    <cellStyle name="0,0_x000d__x000a_NA_x000d__x000a_ 8 2" xfId="238"/>
    <cellStyle name="常规 26 37 16 2" xfId="239"/>
    <cellStyle name="常规 26 42 16 2" xfId="240"/>
    <cellStyle name="常规 2 13 14" xfId="241"/>
    <cellStyle name="40% - 强调文字颜色 4" xfId="242" builtinId="43"/>
    <cellStyle name="常规 27 8 17 2" xfId="243"/>
    <cellStyle name="常规 14 47 3" xfId="244"/>
    <cellStyle name="标题 2 5 3 2" xfId="245"/>
    <cellStyle name="40% - 强调文字颜色 3 3 3 3" xfId="246"/>
    <cellStyle name="强调文字颜色 5" xfId="247" builtinId="45"/>
    <cellStyle name="60% - 强调文字颜色 6 5 2" xfId="248"/>
    <cellStyle name="40% - 强调文字颜色 4 2 3 6" xfId="249"/>
    <cellStyle name="0,0_x000d__x000a_NA_x000d__x000a_ 8 3" xfId="250"/>
    <cellStyle name="常规 2 35 17 2" xfId="251"/>
    <cellStyle name="常规 2 40 17 2" xfId="252"/>
    <cellStyle name="60% - 强调文字颜色 1 2 2 4 2" xfId="253"/>
    <cellStyle name="40% - 强调文字颜色 4 3 6" xfId="254"/>
    <cellStyle name="% 6 3 2" xfId="255"/>
    <cellStyle name="常规 2 13 15" xfId="256"/>
    <cellStyle name="常规 2 13 20" xfId="257"/>
    <cellStyle name="40% - 强调文字颜色 5" xfId="258" builtinId="47"/>
    <cellStyle name="60% - 强调文字颜色 5" xfId="259" builtinId="48"/>
    <cellStyle name="强调文字颜色 6" xfId="260" builtinId="49"/>
    <cellStyle name="60% - 强调文字颜色 6 5 3" xfId="261"/>
    <cellStyle name="40% - 强调文字颜色 4 3 7" xfId="262"/>
    <cellStyle name="20% - 强调文字颜色 3 3 2" xfId="263"/>
    <cellStyle name="常规 15 29 15 2" xfId="264"/>
    <cellStyle name="常规 15 34 15 2" xfId="265"/>
    <cellStyle name="% 6 3 3" xfId="266"/>
    <cellStyle name="常规 2 13 16" xfId="267"/>
    <cellStyle name="常规 2 13 21" xfId="268"/>
    <cellStyle name="40% - 强调文字颜色 6" xfId="269" builtinId="51"/>
    <cellStyle name="适中 8 2" xfId="270"/>
    <cellStyle name="常规 2 4 12 2" xfId="271"/>
    <cellStyle name="60% - 强调文字颜色 6" xfId="272" builtinId="52"/>
    <cellStyle name="常规 23 4 7 2" xfId="273"/>
    <cellStyle name="常规 10 25 8 2" xfId="274"/>
    <cellStyle name="常规 10 30 8 2" xfId="275"/>
    <cellStyle name="标题 2 9" xfId="276"/>
    <cellStyle name="20% - 强调文字颜色 1 9 3" xfId="277"/>
    <cellStyle name="常规 3 15 16 2" xfId="278"/>
    <cellStyle name="常规 3 20 16 2" xfId="279"/>
    <cellStyle name="常规 11 12 12 2" xfId="280"/>
    <cellStyle name="20% - 强调文字颜色 4 2 2 3 2" xfId="281"/>
    <cellStyle name="常规 12 26 3 2 2" xfId="282"/>
    <cellStyle name="常规 12 31 3 2 2" xfId="283"/>
    <cellStyle name="20% - 强调文字颜色 3 3 5 2" xfId="284"/>
    <cellStyle name="0,0_x000d__x000a_NA_x000d__x000a_ 9" xfId="285"/>
    <cellStyle name="0,0_x000d__x000a_NA_x000d__x000a_ 5 4" xfId="286"/>
    <cellStyle name="60% - 强调文字颜色 4 8 3 2" xfId="287"/>
    <cellStyle name="常规 8 44 13 2" xfId="288"/>
    <cellStyle name="常规 8 39 13 2" xfId="289"/>
    <cellStyle name="常规 28 10 3" xfId="290"/>
    <cellStyle name="常规 33 10 3" xfId="291"/>
    <cellStyle name="常规 12 16 2 2" xfId="292"/>
    <cellStyle name="常规 12 21 2 2" xfId="293"/>
    <cellStyle name="60% - 强调文字颜色 1 8 2 2 2 2" xfId="294"/>
    <cellStyle name="_x0004_ 4" xfId="295"/>
    <cellStyle name="标题 3 2 3 3" xfId="296"/>
    <cellStyle name="常规 26 8 2" xfId="297"/>
    <cellStyle name="常规 31 8 2" xfId="298"/>
    <cellStyle name="常规 27 15 9 2" xfId="299"/>
    <cellStyle name="常规 27 20 9 2" xfId="300"/>
    <cellStyle name="?鹎%U龡&amp;H?_x0008__x001c__x001c_?_x0007__x0001__x0001_ 18" xfId="301"/>
    <cellStyle name="?鹎%U龡&amp;H?_x0008__x001c__x001c_?_x0007__x0001__x0001_ 23" xfId="302"/>
    <cellStyle name="0,0_x000d__x000a_NA_x000d__x000a_ 5 5" xfId="303"/>
    <cellStyle name="常规 10 49 10" xfId="304"/>
    <cellStyle name="_x0004_ 5" xfId="305"/>
    <cellStyle name="标题 3 2 3 4" xfId="306"/>
    <cellStyle name="常规 26 8 3" xfId="307"/>
    <cellStyle name="?鹎%U龡&amp;H?_x0008__x001c__x001c_?_x0007__x0001__x0001_ 19" xfId="308"/>
    <cellStyle name="?鹎%U龡&amp;H?_x0008__x001c__x001c_?_x0007__x0001__x0001_ 24" xfId="309"/>
    <cellStyle name="0,0_x000d__x000a_NA_x000d__x000a_ 7 3" xfId="310"/>
    <cellStyle name="常规 2 35 16 2" xfId="311"/>
    <cellStyle name="常规 2 40 16 2" xfId="312"/>
    <cellStyle name="60% - 强调文字颜色 1 2 2 3 2" xfId="313"/>
    <cellStyle name="40% - 强调文字颜色 4 2 6" xfId="314"/>
    <cellStyle name="常规 27 13 15" xfId="315"/>
    <cellStyle name="常规 19 10" xfId="316"/>
    <cellStyle name="常规 24 10" xfId="317"/>
    <cellStyle name="% 6 2 2" xfId="318"/>
    <cellStyle name="标题 4 8" xfId="319"/>
    <cellStyle name="_x0004_ 2 3" xfId="320"/>
    <cellStyle name="0,0_x000d__x000a_NA_x000d__x000a_ 7 2" xfId="321"/>
    <cellStyle name="0,0_x000d__x000a_NA_x000d__x000a_ 5 2 2" xfId="322"/>
    <cellStyle name="常规 26 11 17" xfId="323"/>
    <cellStyle name="常规 23 17 12 2" xfId="324"/>
    <cellStyle name="常规 23 22 12 2" xfId="325"/>
    <cellStyle name="标题 4 7" xfId="326"/>
    <cellStyle name="_x0004_ 2 2" xfId="327"/>
    <cellStyle name="常规 3 45 8 2" xfId="328"/>
    <cellStyle name="常规 14 13" xfId="329"/>
    <cellStyle name="% 5 2 5" xfId="330"/>
    <cellStyle name="% 2 2" xfId="331"/>
    <cellStyle name="常规 15 12 2 2" xfId="332"/>
    <cellStyle name="20% - 强调文字颜色 2 2 4" xfId="333"/>
    <cellStyle name="常规 10 11 13 2" xfId="334"/>
    <cellStyle name="标题 3 4 2 3 2" xfId="335"/>
    <cellStyle name="40% - 强调文字颜色 4 2 2 4 2" xfId="336"/>
    <cellStyle name="0,0_x000d__x000a_NA_x000d__x000a_ 5 7" xfId="337"/>
    <cellStyle name="常规 26 6 10 2" xfId="338"/>
    <cellStyle name="常规 10 49 12" xfId="339"/>
    <cellStyle name="_x0004_ 7" xfId="340"/>
    <cellStyle name="60% - 强调文字颜色 4 5 3" xfId="341"/>
    <cellStyle name="标题 3 2 3 6" xfId="342"/>
    <cellStyle name="常规 26 8 5" xfId="343"/>
    <cellStyle name="?鹎%U龡&amp;H?_x0008__x001c__x001c_?_x0007__x0001__x0001_ 26" xfId="344"/>
    <cellStyle name="60% - 强调文字颜色 4 6 2 4" xfId="345"/>
    <cellStyle name="常规 14 13 2 2" xfId="346"/>
    <cellStyle name="% 2 2 2 2" xfId="347"/>
    <cellStyle name="常规 14 37 15 2" xfId="348"/>
    <cellStyle name="常规 14 42 15 2" xfId="349"/>
    <cellStyle name="常规 10 2 6 4 2" xfId="350"/>
    <cellStyle name="60% - 强调文字颜色 4 6 2 6" xfId="351"/>
    <cellStyle name="% 2 2 2 4" xfId="352"/>
    <cellStyle name="常规 11 26 2 3" xfId="353"/>
    <cellStyle name="常规 11 31 2 3" xfId="354"/>
    <cellStyle name="60% - 强调文字颜色 1 2 3 2 2" xfId="355"/>
    <cellStyle name="% 2" xfId="356"/>
    <cellStyle name="0,0_x000d__x000a_NA_x000d__x000a_ 5" xfId="357"/>
    <cellStyle name="差 7 5" xfId="358"/>
    <cellStyle name="常规 12 4 9 2" xfId="359"/>
    <cellStyle name="标题 3 6 2 2 2" xfId="360"/>
    <cellStyle name="常规 10 49 6 2" xfId="361"/>
    <cellStyle name="常规 3 45 6" xfId="362"/>
    <cellStyle name="60% - 强调文字颜色 6 8 2 5" xfId="363"/>
    <cellStyle name="?鹎%U龡&amp;H?_x0008__x001c__x001c_?_x0007__x0001__x0001_ 14" xfId="364"/>
    <cellStyle name="_x0004_" xfId="365"/>
    <cellStyle name="常规 15 16 11 2" xfId="366"/>
    <cellStyle name="常规 15 21 11 2" xfId="367"/>
    <cellStyle name="常规 14 36 12" xfId="368"/>
    <cellStyle name="常规 14 41 12" xfId="369"/>
    <cellStyle name="gcd 16" xfId="370"/>
    <cellStyle name="20% - 强调文字颜色 2 7 3" xfId="371"/>
    <cellStyle name="60% - 强调文字颜色 1 2 3 2" xfId="372"/>
    <cellStyle name="常规 23 5 5 2" xfId="373"/>
    <cellStyle name="常规 10 26 6 2" xfId="374"/>
    <cellStyle name="常规 10 31 6 2" xfId="375"/>
    <cellStyle name="%" xfId="376"/>
    <cellStyle name="20% - 强调文字颜色 2 2 2 6" xfId="377"/>
    <cellStyle name="常规 2 35 14 2" xfId="378"/>
    <cellStyle name="常规 2 40 14 2" xfId="379"/>
    <cellStyle name="20% - 强调文字颜色 2 6 2 2" xfId="380"/>
    <cellStyle name="标题 2 8" xfId="381"/>
    <cellStyle name="20% - 强调文字颜色 1 9 2" xfId="382"/>
    <cellStyle name="0,0_x000d__x000a_NA_x000d__x000a_ 8" xfId="383"/>
    <cellStyle name="差 7 8" xfId="384"/>
    <cellStyle name="0,0_x000d__x000a_NA_x000d__x000a_ 5 3" xfId="385"/>
    <cellStyle name="_x0004_ 3" xfId="386"/>
    <cellStyle name="常规 3 45 9" xfId="387"/>
    <cellStyle name="60% - 强调文字颜色 6 8 2 8" xfId="388"/>
    <cellStyle name="标题 3 2 3 2" xfId="389"/>
    <cellStyle name="?鹎%U龡&amp;H?_x0008__x001c__x001c_?_x0007__x0001__x0001_ 17" xfId="390"/>
    <cellStyle name="?鹎%U龡&amp;H?_x0008__x001c__x001c_?_x0007__x0001__x0001_ 22" xfId="391"/>
    <cellStyle name="0,0_x000d__x000a_NA_x000d__x000a_ 5 6" xfId="392"/>
    <cellStyle name="常规 10 49 11" xfId="393"/>
    <cellStyle name="_x0004_ 6" xfId="394"/>
    <cellStyle name="60% - 强调文字颜色 4 5 2" xfId="395"/>
    <cellStyle name="标题 3 2 3 5" xfId="396"/>
    <cellStyle name="常规 26 8 4" xfId="397"/>
    <cellStyle name="?鹎%U龡&amp;H?_x0008__x001c__x001c_?_x0007__x0001__x0001_ 25" xfId="398"/>
    <cellStyle name="?鹎%U龡&amp;H?_x0008__x001c__x001c_?_x0007__x0001__x0001_ 30" xfId="399"/>
    <cellStyle name="常规 14 13 2" xfId="400"/>
    <cellStyle name="% 5 2 5 2" xfId="401"/>
    <cellStyle name="% 2 2 2" xfId="402"/>
    <cellStyle name="20% - 强调文字颜色 2 2 4 2" xfId="403"/>
    <cellStyle name="60% - 强调文字颜色 6 9 2 6" xfId="404"/>
    <cellStyle name="常规 34 4 10" xfId="405"/>
    <cellStyle name="常规 29 4 10" xfId="406"/>
    <cellStyle name="60% - 强调文字颜色 2 5" xfId="407"/>
    <cellStyle name="_ET_STYLE_NoName_00_ 10" xfId="408"/>
    <cellStyle name="常规 8 30 16 2" xfId="409"/>
    <cellStyle name="常规 8 25 16 2" xfId="410"/>
    <cellStyle name="常规 14 13 3" xfId="411"/>
    <cellStyle name="% 2 2 3" xfId="412"/>
    <cellStyle name="常规 14 13 4" xfId="413"/>
    <cellStyle name="% 2 2 4" xfId="414"/>
    <cellStyle name="常规 14 13 4 2" xfId="415"/>
    <cellStyle name="% 2 2 4 2" xfId="416"/>
    <cellStyle name="20% - 强调文字颜色 2 9 2" xfId="417"/>
    <cellStyle name="20% - 强调文字颜色 2 7 2 2" xfId="418"/>
    <cellStyle name="20% - 强调文字颜色 4 9" xfId="419"/>
    <cellStyle name="20% - 强调文字颜色 2 2 2 5 2" xfId="420"/>
    <cellStyle name="常规 14 13 5" xfId="421"/>
    <cellStyle name="% 2 2 5" xfId="422"/>
    <cellStyle name="常规 14 27 6" xfId="423"/>
    <cellStyle name="常规 14 32 6" xfId="424"/>
    <cellStyle name="20% - 强调文字颜色 2 9 2 2" xfId="425"/>
    <cellStyle name="% 4 2 5" xfId="426"/>
    <cellStyle name="60% - 强调文字颜色 5 11" xfId="427"/>
    <cellStyle name="常规 14 25 13" xfId="428"/>
    <cellStyle name="常规 14 30 13" xfId="429"/>
    <cellStyle name="40% - 强调文字颜色 4 10" xfId="430"/>
    <cellStyle name="常规 15 11 2 2" xfId="431"/>
    <cellStyle name="20% - 强调文字颜色 1 2 4" xfId="432"/>
    <cellStyle name="常规 14 13 5 2" xfId="433"/>
    <cellStyle name="% 2 2 5 2" xfId="434"/>
    <cellStyle name="20% - 强调文字颜色 2 9 3" xfId="435"/>
    <cellStyle name="60% - 强调文字颜色 1 2 5 2" xfId="436"/>
    <cellStyle name="60% - 强调文字颜色 3 7 2 6" xfId="437"/>
    <cellStyle name="?鹎%U龡&amp;H?_x0008__x001c__x001c_?_x0007__x0001__x0001_ 2" xfId="438"/>
    <cellStyle name="常规 12 17 2 2" xfId="439"/>
    <cellStyle name="常规 12 22 2 2" xfId="440"/>
    <cellStyle name="标题 1 10 2 2 2" xfId="441"/>
    <cellStyle name="60% - 强调文字颜色 4 9 3 2" xfId="442"/>
    <cellStyle name="常规 14 13 6" xfId="443"/>
    <cellStyle name="% 2 2 6" xfId="444"/>
    <cellStyle name="常规 26 8 11" xfId="445"/>
    <cellStyle name="常规 33 16 16 2" xfId="446"/>
    <cellStyle name="常规 33 21 16 2" xfId="447"/>
    <cellStyle name="20% - 强调文字颜色 6 3 2 2 2 2" xfId="448"/>
    <cellStyle name="常规 14 14" xfId="449"/>
    <cellStyle name="% 5 2 6" xfId="450"/>
    <cellStyle name="% 2 3" xfId="451"/>
    <cellStyle name="常规 15 48 11 2" xfId="452"/>
    <cellStyle name="常规 12 25 2 2" xfId="453"/>
    <cellStyle name="常规 12 30 2 2" xfId="454"/>
    <cellStyle name="20% - 强调文字颜色 2 2 5" xfId="455"/>
    <cellStyle name="常规 14 14 2" xfId="456"/>
    <cellStyle name="% 2 3 2" xfId="457"/>
    <cellStyle name="常规 12 25 2 2 2" xfId="458"/>
    <cellStyle name="常规 12 30 2 2 2" xfId="459"/>
    <cellStyle name="20% - 强调文字颜色 2 2 5 2" xfId="460"/>
    <cellStyle name="常规 8 30 17 2" xfId="461"/>
    <cellStyle name="常规 8 25 17 2" xfId="462"/>
    <cellStyle name="常规 14 14 3" xfId="463"/>
    <cellStyle name="% 2 3 3" xfId="464"/>
    <cellStyle name="常规 2 38" xfId="465"/>
    <cellStyle name="常规 2 43" xfId="466"/>
    <cellStyle name="0,0_x005f_x000d__x005f_x000a_NA_x005f_x000d__x005f_x000a_" xfId="467"/>
    <cellStyle name="常规 14 14 3 2" xfId="468"/>
    <cellStyle name="% 2 3 3 2" xfId="469"/>
    <cellStyle name="40% - 强调文字颜色 5 15 2 2" xfId="470"/>
    <cellStyle name="常规 17 26 2 2 2" xfId="471"/>
    <cellStyle name="常规 17 31 2 2 2" xfId="472"/>
    <cellStyle name="常规 14 14 4" xfId="473"/>
    <cellStyle name="% 2 3 4" xfId="474"/>
    <cellStyle name="常规 14 35 15" xfId="475"/>
    <cellStyle name="常规 14 40 15" xfId="476"/>
    <cellStyle name="差_维简 2" xfId="477"/>
    <cellStyle name="% 2 4" xfId="478"/>
    <cellStyle name="常规 26 2 16 2" xfId="479"/>
    <cellStyle name="常规 26 2 21 2" xfId="480"/>
    <cellStyle name="常规 14 15" xfId="481"/>
    <cellStyle name="常规 14 20" xfId="482"/>
    <cellStyle name="20% - 强调文字颜色 2 15 2" xfId="483"/>
    <cellStyle name="常规 12 25 2 3" xfId="484"/>
    <cellStyle name="常规 12 30 2 3" xfId="485"/>
    <cellStyle name="20% - 强调文字颜色 2 2 6" xfId="486"/>
    <cellStyle name="% 3" xfId="487"/>
    <cellStyle name="常规 9 11 10 2" xfId="488"/>
    <cellStyle name="常规 14 58" xfId="489"/>
    <cellStyle name="常规 14 63" xfId="490"/>
    <cellStyle name="% 3 2" xfId="491"/>
    <cellStyle name="常规 15 12 3 2" xfId="492"/>
    <cellStyle name="20% - 强调文字颜色 2 3 4" xfId="493"/>
    <cellStyle name="40% - 强调文字颜色 1 2 6" xfId="494"/>
    <cellStyle name="常规 14 58 2" xfId="495"/>
    <cellStyle name="常规 14 63 2" xfId="496"/>
    <cellStyle name="% 3 2 2" xfId="497"/>
    <cellStyle name="20% - 强调文字颜色 2 3 4 2" xfId="498"/>
    <cellStyle name="差_09报表格式0909" xfId="499"/>
    <cellStyle name="常规 17 11 6" xfId="500"/>
    <cellStyle name="常规 22 11 6" xfId="501"/>
    <cellStyle name="常规 9 43 17" xfId="502"/>
    <cellStyle name="常规 9 38 17" xfId="503"/>
    <cellStyle name="常规 12 3 2 4" xfId="504"/>
    <cellStyle name="0,0_x000d__x000a_NA_x000d__x000a_ 2 2 3" xfId="505"/>
    <cellStyle name="常规 26 2 24 2" xfId="506"/>
    <cellStyle name="常规 26 2 19 2" xfId="507"/>
    <cellStyle name="% 5 4" xfId="508"/>
    <cellStyle name="常规 22 11 6 2" xfId="509"/>
    <cellStyle name="差_09报表格式0909 2" xfId="510"/>
    <cellStyle name="常规 17 11 6 2" xfId="511"/>
    <cellStyle name="常规 10 42 4 4 3" xfId="512"/>
    <cellStyle name="% 3 2 2 2" xfId="513"/>
    <cellStyle name="常规 17 45 2 3" xfId="514"/>
    <cellStyle name="40% - 强调文字颜色 1 2 6 2" xfId="515"/>
    <cellStyle name="60% - 强调文字颜色 5 6 2 4" xfId="516"/>
    <cellStyle name="常规 33 44 12 2" xfId="517"/>
    <cellStyle name="常规 33 39 12 2" xfId="518"/>
    <cellStyle name="60% - 强调文字颜色 5 6 2 5" xfId="519"/>
    <cellStyle name="常规 17 45 2 4" xfId="520"/>
    <cellStyle name="% 3 2 2 3" xfId="521"/>
    <cellStyle name="标题 3 2" xfId="522"/>
    <cellStyle name="常规 2 29 5 2" xfId="523"/>
    <cellStyle name="常规 2 34 5 2" xfId="524"/>
    <cellStyle name="常规 14 47 15 2" xfId="525"/>
    <cellStyle name="60% - 强调文字颜色 5 6 2 6" xfId="526"/>
    <cellStyle name="% 3 2 2 4" xfId="527"/>
    <cellStyle name="0,0_x000d__x000a_NA_x000d__x000a_ 2 2 4" xfId="528"/>
    <cellStyle name="40% - 强调文字颜色 1 2 7" xfId="529"/>
    <cellStyle name="% 3 2 3" xfId="530"/>
    <cellStyle name="% 6 4" xfId="531"/>
    <cellStyle name="常规 26 2 25 2" xfId="532"/>
    <cellStyle name="百分比 2 10" xfId="533"/>
    <cellStyle name="常规 2 35 18" xfId="534"/>
    <cellStyle name="常规 2 40 18" xfId="535"/>
    <cellStyle name="60% - 强调文字颜色 1 2 2 5" xfId="536"/>
    <cellStyle name="常规 27 26 4 2" xfId="537"/>
    <cellStyle name="常规 27 31 4 2" xfId="538"/>
    <cellStyle name="标题 3 2 7" xfId="539"/>
    <cellStyle name="40% - 强调文字颜色 1 2 7 2" xfId="540"/>
    <cellStyle name="常规 17 45 3 3" xfId="541"/>
    <cellStyle name="% 3 2 3 2" xfId="542"/>
    <cellStyle name="60% - 强调文字颜色 1 2 3 5" xfId="543"/>
    <cellStyle name="常规 27 14 2 2 2" xfId="544"/>
    <cellStyle name="% 7 4" xfId="545"/>
    <cellStyle name="常规 26 2 26 2" xfId="546"/>
    <cellStyle name="常规 15 15" xfId="547"/>
    <cellStyle name="常规 15 20" xfId="548"/>
    <cellStyle name="常规 20 15" xfId="549"/>
    <cellStyle name="常规 20 20" xfId="550"/>
    <cellStyle name="常规 17 45 4 3" xfId="551"/>
    <cellStyle name="% 3 2 4 2" xfId="552"/>
    <cellStyle name="20% - 强调文字颜色 1 12" xfId="553"/>
    <cellStyle name="标题 3 3 2 2 2 2" xfId="554"/>
    <cellStyle name="60% - 强调文字颜色 3 14" xfId="555"/>
    <cellStyle name="60% - 强调文字颜色 1 7 2 2" xfId="556"/>
    <cellStyle name="常规 14 18 16" xfId="557"/>
    <cellStyle name="常规 14 23 16" xfId="558"/>
    <cellStyle name="常规 9 42 11" xfId="559"/>
    <cellStyle name="常规 9 37 11" xfId="560"/>
    <cellStyle name="常规 10 36 5 2" xfId="561"/>
    <cellStyle name="常规 10 41 5 2" xfId="562"/>
    <cellStyle name="40% - 强调文字颜色 2 13" xfId="563"/>
    <cellStyle name="常规 27 14 2 3 2" xfId="564"/>
    <cellStyle name="常规 15 65" xfId="565"/>
    <cellStyle name="常规 15 70" xfId="566"/>
    <cellStyle name="% 8 4" xfId="567"/>
    <cellStyle name="常规 27 26 6 2" xfId="568"/>
    <cellStyle name="常规 27 31 6 2" xfId="569"/>
    <cellStyle name="标题 3 4 7" xfId="570"/>
    <cellStyle name="常规 11 38" xfId="571"/>
    <cellStyle name="常规 11 43" xfId="572"/>
    <cellStyle name="% 3 2 5 2" xfId="573"/>
    <cellStyle name="常规 14 59" xfId="574"/>
    <cellStyle name="常规 14 64" xfId="575"/>
    <cellStyle name="% 3 3" xfId="576"/>
    <cellStyle name="常规 15 48 12 2" xfId="577"/>
    <cellStyle name="常规 12 25 3 2" xfId="578"/>
    <cellStyle name="常规 12 30 3 2" xfId="579"/>
    <cellStyle name="20% - 强调文字颜色 2 3 5" xfId="580"/>
    <cellStyle name="常规 14 59 2" xfId="581"/>
    <cellStyle name="常规 14 64 2" xfId="582"/>
    <cellStyle name="% 3 3 2" xfId="583"/>
    <cellStyle name="常规 10 10 2 2 2 5" xfId="584"/>
    <cellStyle name="40% - 强调文字颜色 1 3 6" xfId="585"/>
    <cellStyle name="常规 12 25 3 2 2" xfId="586"/>
    <cellStyle name="常规 12 30 3 2 2" xfId="587"/>
    <cellStyle name="20% - 强调文字颜色 2 3 5 2" xfId="588"/>
    <cellStyle name="% 3 3 3" xfId="589"/>
    <cellStyle name="常规 10 10 2 2 2 6" xfId="590"/>
    <cellStyle name="40% - 强调文字颜色 1 3 7" xfId="591"/>
    <cellStyle name="% 3 3 4" xfId="592"/>
    <cellStyle name="常规 10 10 2 2 2 7" xfId="593"/>
    <cellStyle name="20% - 强调文字颜色 4 15 2 2" xfId="594"/>
    <cellStyle name="常规 12 45 2 3 2" xfId="595"/>
    <cellStyle name="常规 26 25 13 2" xfId="596"/>
    <cellStyle name="常规 26 30 13 2" xfId="597"/>
    <cellStyle name="% 4" xfId="598"/>
    <cellStyle name="% 4 2" xfId="599"/>
    <cellStyle name="常规 15 12 4 2" xfId="600"/>
    <cellStyle name="20% - 强调文字颜色 2 4 4" xfId="601"/>
    <cellStyle name="强调文字颜色 4 6 2 2 2" xfId="602"/>
    <cellStyle name="40% - 强调文字颜色 2 2 6" xfId="603"/>
    <cellStyle name="% 4 2 2" xfId="604"/>
    <cellStyle name="20% - 强调文字颜色 2 4 4 2" xfId="605"/>
    <cellStyle name="60% - 强调文字颜色 5 10 6" xfId="606"/>
    <cellStyle name="60% - 强调文字颜色 3 9 2 2" xfId="607"/>
    <cellStyle name="常规 23 49 3" xfId="608"/>
    <cellStyle name="20% - 强调文字颜色 1 2 3 6" xfId="609"/>
    <cellStyle name="常规 23 26 15 2" xfId="610"/>
    <cellStyle name="常规 23 31 15 2" xfId="611"/>
    <cellStyle name="0,0_x000d__x000a_NA_x000d__x000a_ 3 2 3" xfId="612"/>
    <cellStyle name="常规 8 48 5 2" xfId="613"/>
    <cellStyle name="60% - 强调文字颜色 6 6 2 4" xfId="614"/>
    <cellStyle name="40% - 强调文字颜色 2 2 6 2" xfId="615"/>
    <cellStyle name="% 4 2 2 2" xfId="616"/>
    <cellStyle name="标题 1 4 6 2" xfId="617"/>
    <cellStyle name="% 4 2 2 3" xfId="618"/>
    <cellStyle name="常规 33 49 12 2" xfId="619"/>
    <cellStyle name="常规 10 47 6 2" xfId="620"/>
    <cellStyle name="60% - 强调文字颜色 6 6 2 5" xfId="621"/>
    <cellStyle name="% 4 2 2 3 2" xfId="622"/>
    <cellStyle name="常规 6 13 2 3 2" xfId="623"/>
    <cellStyle name="0,0_x000d__x000a_NA_x000d__x000a_ 11 2" xfId="624"/>
    <cellStyle name="常规 15 28 7 2" xfId="625"/>
    <cellStyle name="常规 15 33 7 2" xfId="626"/>
    <cellStyle name="标题 2 11 2" xfId="627"/>
    <cellStyle name="60% - 强调文字颜色 6 6 2 6" xfId="628"/>
    <cellStyle name="% 4 2 2 4" xfId="629"/>
    <cellStyle name="常规 10 36 15 2" xfId="630"/>
    <cellStyle name="常规 10 41 15 2" xfId="631"/>
    <cellStyle name="40% - 强调文字颜色 2 2 7" xfId="632"/>
    <cellStyle name="% 4 2 3" xfId="633"/>
    <cellStyle name="20% - 强调文字颜色 1 2 2" xfId="634"/>
    <cellStyle name="40% - 强调文字颜色 2 2 7 2" xfId="635"/>
    <cellStyle name="% 4 2 3 2" xfId="636"/>
    <cellStyle name="20% - 强调文字颜色 1 2 2 2" xfId="637"/>
    <cellStyle name="% 4 2 4" xfId="638"/>
    <cellStyle name="60% - 强调文字颜色 5 10" xfId="639"/>
    <cellStyle name="常规 12 45 3 2 2" xfId="640"/>
    <cellStyle name="40% - 强调文字颜色 2 2 8" xfId="641"/>
    <cellStyle name="20% - 强调文字颜色 1 2 3" xfId="642"/>
    <cellStyle name="链接单元格 11" xfId="643"/>
    <cellStyle name="% 4 2 4 2" xfId="644"/>
    <cellStyle name="60% - 强调文字颜色 5 10 2" xfId="645"/>
    <cellStyle name="20% - 强调文字颜色 1 2 3 2" xfId="646"/>
    <cellStyle name="常规 10 10 2 2 4" xfId="647"/>
    <cellStyle name="% 4 2 5 2" xfId="648"/>
    <cellStyle name="60% - 强调文字颜色 5 11 2" xfId="649"/>
    <cellStyle name="常规 15 6 3 3" xfId="650"/>
    <cellStyle name="常规 14 25 13 2" xfId="651"/>
    <cellStyle name="常规 14 30 13 2" xfId="652"/>
    <cellStyle name="40% - 强调文字颜色 4 10 2" xfId="653"/>
    <cellStyle name="20% - 强调文字颜色 1 2 4 2" xfId="654"/>
    <cellStyle name="标题 4 2 6 2" xfId="655"/>
    <cellStyle name="常规 12 19 2 2" xfId="656"/>
    <cellStyle name="常规 12 24 2 2" xfId="657"/>
    <cellStyle name="20% - 强调文字颜色 1 2 5" xfId="658"/>
    <cellStyle name="% 4 2 6" xfId="659"/>
    <cellStyle name="60% - 强调文字颜色 5 12" xfId="660"/>
    <cellStyle name="常规 14 25 14" xfId="661"/>
    <cellStyle name="常规 14 30 14" xfId="662"/>
    <cellStyle name="40% - 强调文字颜色 4 11" xfId="663"/>
    <cellStyle name="20% - 强调文字颜色 6 15 2 2" xfId="664"/>
    <cellStyle name="常规 3 47 14 2" xfId="665"/>
    <cellStyle name="20% - 强调文字颜色 3 10" xfId="666"/>
    <cellStyle name="% 4 3" xfId="667"/>
    <cellStyle name="常规 15 48 13 2" xfId="668"/>
    <cellStyle name="常规 12 25 4 2" xfId="669"/>
    <cellStyle name="常规 12 30 4 2" xfId="670"/>
    <cellStyle name="20% - 强调文字颜色 2 4 5" xfId="671"/>
    <cellStyle name="40% - 强调文字颜色 2 3 6" xfId="672"/>
    <cellStyle name="% 4 3 2" xfId="673"/>
    <cellStyle name="常规 12 25 4 2 2" xfId="674"/>
    <cellStyle name="常规 12 30 4 2 2" xfId="675"/>
    <cellStyle name="20% - 强调文字颜色 2 4 5 2" xfId="676"/>
    <cellStyle name="常规 23 26 16 2" xfId="677"/>
    <cellStyle name="常规 23 31 16 2" xfId="678"/>
    <cellStyle name="0,0_x000d__x000a_NA_x000d__x000a_ 3 3 3" xfId="679"/>
    <cellStyle name="常规 10 36 16 2" xfId="680"/>
    <cellStyle name="常规 10 41 16 2" xfId="681"/>
    <cellStyle name="40% - 强调文字颜色 2 3 7" xfId="682"/>
    <cellStyle name="% 4 3 3" xfId="683"/>
    <cellStyle name="20% - 强调文字颜色 1 3 2" xfId="684"/>
    <cellStyle name="% 4 3 3 2" xfId="685"/>
    <cellStyle name="常规 27 2 2 2 6" xfId="686"/>
    <cellStyle name="20% - 强调文字颜色 1 3 2 2" xfId="687"/>
    <cellStyle name="标题 3 12 2 2" xfId="688"/>
    <cellStyle name="0,0_x000d__x000a_NA_x000d__x000a_ 13" xfId="689"/>
    <cellStyle name="常规 2 3 3 3 2" xfId="690"/>
    <cellStyle name="常规 18 10 3 10 2" xfId="691"/>
    <cellStyle name="% 4 3 4" xfId="692"/>
    <cellStyle name="20% - 强调文字颜色 1 3 3" xfId="693"/>
    <cellStyle name="常规 3 15 10 2" xfId="694"/>
    <cellStyle name="常规 3 20 10 2" xfId="695"/>
    <cellStyle name="0,0_x000d__x000a_NA_x000d__x000a_ 2 2 2 2" xfId="696"/>
    <cellStyle name="常规 12 25 4 3" xfId="697"/>
    <cellStyle name="常规 12 30 4 3" xfId="698"/>
    <cellStyle name="20% - 强调文字颜色 2 4 6" xfId="699"/>
    <cellStyle name="差 7 2 2 2 2" xfId="700"/>
    <cellStyle name="% 4 4" xfId="701"/>
    <cellStyle name="常规 26 2 18 2" xfId="702"/>
    <cellStyle name="常规 26 2 23 2" xfId="703"/>
    <cellStyle name="常规 11 6 13 2" xfId="704"/>
    <cellStyle name="40% - 强调文字颜色 5 3 5 2" xfId="705"/>
    <cellStyle name="常规 12 28 16 2" xfId="706"/>
    <cellStyle name="常规 12 33 16 2" xfId="707"/>
    <cellStyle name="% 5" xfId="708"/>
    <cellStyle name="% 5 2" xfId="709"/>
    <cellStyle name="常规 26 47 7" xfId="710"/>
    <cellStyle name="40% - 强调文字颜色 3 2 6" xfId="711"/>
    <cellStyle name="常规 14 10" xfId="712"/>
    <cellStyle name="% 5 2 2" xfId="713"/>
    <cellStyle name="20% - 强调文字颜色 1 6" xfId="714"/>
    <cellStyle name="常规 26 47 7 2" xfId="715"/>
    <cellStyle name="40% - 强调文字颜色 3 2 6 2" xfId="716"/>
    <cellStyle name="常规 14 10 2" xfId="717"/>
    <cellStyle name="% 5 2 2 2" xfId="718"/>
    <cellStyle name="常规 26 11 8" xfId="719"/>
    <cellStyle name="?鹎%U龡&amp;H?_x0008__x001c__x001c_?_x0007__x0001__x0001_ 11 3" xfId="720"/>
    <cellStyle name="常规 2 25 14" xfId="721"/>
    <cellStyle name="常规 2 30 14" xfId="722"/>
    <cellStyle name="20% - 强调文字颜色 1 6 2" xfId="723"/>
    <cellStyle name="0,0_x000d__x000a_NA_x000d__x000a_ 2 3" xfId="724"/>
    <cellStyle name="差 7 2 3" xfId="725"/>
    <cellStyle name="百分比 2 8" xfId="726"/>
    <cellStyle name="常规 15 4" xfId="727"/>
    <cellStyle name="常规 20 4" xfId="728"/>
    <cellStyle name="常规 14 10 2 2" xfId="729"/>
    <cellStyle name="% 5 2 2 2 2" xfId="730"/>
    <cellStyle name="60% - 强调文字颜色 4 4 2 2" xfId="731"/>
    <cellStyle name="标题 3 2 2 5 2" xfId="732"/>
    <cellStyle name="常规 26 7 4 2" xfId="733"/>
    <cellStyle name="20% - 强调文字颜色 1 7" xfId="734"/>
    <cellStyle name="常规 8 30 13 2" xfId="735"/>
    <cellStyle name="常规 8 25 13 2" xfId="736"/>
    <cellStyle name="常规 14 10 3" xfId="737"/>
    <cellStyle name="标题 2 4 6 2" xfId="738"/>
    <cellStyle name="% 5 2 2 3" xfId="739"/>
    <cellStyle name="常规 27 49 3 2" xfId="740"/>
    <cellStyle name="常规 27 54 3 2" xfId="741"/>
    <cellStyle name="常规 70 2 2" xfId="742"/>
    <cellStyle name="常规 65 2 2" xfId="743"/>
    <cellStyle name="常规 10 11" xfId="744"/>
    <cellStyle name="60% - 强调文字颜色 4 4 2 2 2" xfId="745"/>
    <cellStyle name="常规 26 12 8" xfId="746"/>
    <cellStyle name="20% - 强调文字颜色 1 7 2" xfId="747"/>
    <cellStyle name="0,0_x000d__x000a_NA_x000d__x000a_ 3 3" xfId="748"/>
    <cellStyle name="常规 14 10 3 2" xfId="749"/>
    <cellStyle name="% 5 2 2 3 2" xfId="750"/>
    <cellStyle name="60% - 强调文字颜色 4 4 2 3" xfId="751"/>
    <cellStyle name="20% - 强调文字颜色 1 8" xfId="752"/>
    <cellStyle name="差 8 2 2" xfId="753"/>
    <cellStyle name="常规 14 10 4" xfId="754"/>
    <cellStyle name="% 5 2 2 4" xfId="755"/>
    <cellStyle name="40% - 强调文字颜色 3 2 7" xfId="756"/>
    <cellStyle name="常规 3 28 17 2" xfId="757"/>
    <cellStyle name="常规 3 33 17 2" xfId="758"/>
    <cellStyle name="常规 26 47 8" xfId="759"/>
    <cellStyle name="常规 14 11" xfId="760"/>
    <cellStyle name="% 5 2 3" xfId="761"/>
    <cellStyle name="20% - 强调文字颜色 2 2 2" xfId="762"/>
    <cellStyle name="20% - 强调文字颜色 2 6" xfId="763"/>
    <cellStyle name="常规 26 47 8 2" xfId="764"/>
    <cellStyle name="40% - 强调文字颜色 3 2 7 2" xfId="765"/>
    <cellStyle name="常规 14 11 2" xfId="766"/>
    <cellStyle name="% 5 2 3 2" xfId="767"/>
    <cellStyle name="20% - 强调文字颜色 2 2 2 2" xfId="768"/>
    <cellStyle name="常规 26 47 9" xfId="769"/>
    <cellStyle name="常规 12 45 4 2 2" xfId="770"/>
    <cellStyle name="40% - 强调文字颜色 3 2 8" xfId="771"/>
    <cellStyle name="常规 14 12" xfId="772"/>
    <cellStyle name="% 5 2 4" xfId="773"/>
    <cellStyle name="20% - 强调文字颜色 2 2 3" xfId="774"/>
    <cellStyle name="常规 14 12 2" xfId="775"/>
    <cellStyle name="% 5 2 4 2" xfId="776"/>
    <cellStyle name="20% - 强调文字颜色 2 2 3 2" xfId="777"/>
    <cellStyle name="% 5 3" xfId="778"/>
    <cellStyle name="常规 26 48 7" xfId="779"/>
    <cellStyle name="40% - 强调文字颜色 3 3 6" xfId="780"/>
    <cellStyle name="常规 14 55" xfId="781"/>
    <cellStyle name="常规 14 60" xfId="782"/>
    <cellStyle name="% 5 3 2" xfId="783"/>
    <cellStyle name="常规 26 48 8" xfId="784"/>
    <cellStyle name="40% - 强调文字颜色 3 3 7" xfId="785"/>
    <cellStyle name="常规 14 56" xfId="786"/>
    <cellStyle name="常规 14 61" xfId="787"/>
    <cellStyle name="% 5 3 3" xfId="788"/>
    <cellStyle name="20% - 强调文字颜色 2 3 2" xfId="789"/>
    <cellStyle name="常规 14 56 2" xfId="790"/>
    <cellStyle name="常规 14 61 2" xfId="791"/>
    <cellStyle name="% 5 3 3 2" xfId="792"/>
    <cellStyle name="20% - 强调文字颜色 2 3 2 2" xfId="793"/>
    <cellStyle name="常规 14 57" xfId="794"/>
    <cellStyle name="常规 14 62" xfId="795"/>
    <cellStyle name="% 5 3 4" xfId="796"/>
    <cellStyle name="20% - 强调文字颜色 2 3 3" xfId="797"/>
    <cellStyle name="% 6" xfId="798"/>
    <cellStyle name="常规 2 35 16" xfId="799"/>
    <cellStyle name="常规 2 40 16" xfId="800"/>
    <cellStyle name="常规 15 12 6 2" xfId="801"/>
    <cellStyle name="60% - 强调文字颜色 1 2 2 3" xfId="802"/>
    <cellStyle name="% 6 2" xfId="803"/>
    <cellStyle name="常规 25 3 2 9" xfId="804"/>
    <cellStyle name="常规 30 3 2 9" xfId="805"/>
    <cellStyle name="40% - 强调文字颜色 4 2 6 2" xfId="806"/>
    <cellStyle name="常规 27 13 15 2" xfId="807"/>
    <cellStyle name="常规 19 10 2" xfId="808"/>
    <cellStyle name="常规 24 10 2" xfId="809"/>
    <cellStyle name="常规 10 8 8" xfId="810"/>
    <cellStyle name="% 6 2 2 2" xfId="811"/>
    <cellStyle name="常规 3 36 3" xfId="812"/>
    <cellStyle name="常规 3 41 3" xfId="813"/>
    <cellStyle name="常规 10 8 8 2" xfId="814"/>
    <cellStyle name="% 6 2 2 2 2" xfId="815"/>
    <cellStyle name="好 8 2 3" xfId="816"/>
    <cellStyle name="常规 14 47 11" xfId="817"/>
    <cellStyle name="60% - 强调文字颜色 3 13 2" xfId="818"/>
    <cellStyle name="常规 14 18 15 2" xfId="819"/>
    <cellStyle name="常规 14 23 15 2" xfId="820"/>
    <cellStyle name="40% - 强调文字颜色 2 12 2" xfId="821"/>
    <cellStyle name="20% - 强调文字颜色 1 11 2" xfId="822"/>
    <cellStyle name="常规 10 8 9" xfId="823"/>
    <cellStyle name="标题 3 4 6 2" xfId="824"/>
    <cellStyle name="% 6 2 2 3" xfId="825"/>
    <cellStyle name="% 6 2 2 4" xfId="826"/>
    <cellStyle name="40% - 强调文字颜色 4 2 7" xfId="827"/>
    <cellStyle name="20% - 强调文字颜色 3 2 2" xfId="828"/>
    <cellStyle name="常规 27 13 16" xfId="829"/>
    <cellStyle name="常规 19 11" xfId="830"/>
    <cellStyle name="常规 24 11" xfId="831"/>
    <cellStyle name="常规 15 29 14 2" xfId="832"/>
    <cellStyle name="常规 15 34 14 2" xfId="833"/>
    <cellStyle name="% 6 2 3" xfId="834"/>
    <cellStyle name="40% - 强调文字颜色 4 2 7 2" xfId="835"/>
    <cellStyle name="常规 10 12 11" xfId="836"/>
    <cellStyle name="20% - 强调文字颜色 3 2 2 2" xfId="837"/>
    <cellStyle name="常规 27 13 16 2" xfId="838"/>
    <cellStyle name="常规 19 11 2" xfId="839"/>
    <cellStyle name="常规 24 11 2" xfId="840"/>
    <cellStyle name="常规 10 9 8" xfId="841"/>
    <cellStyle name="% 6 2 3 2" xfId="842"/>
    <cellStyle name="40% - 强调文字颜色 4 2 8" xfId="843"/>
    <cellStyle name="20% - 强调文字颜色 3 2 3" xfId="844"/>
    <cellStyle name="常规 27 13 17" xfId="845"/>
    <cellStyle name="常规 19 12" xfId="846"/>
    <cellStyle name="常规 24 12" xfId="847"/>
    <cellStyle name="% 6 2 4" xfId="848"/>
    <cellStyle name="20% - 强调文字颜色 3 2 3 2" xfId="849"/>
    <cellStyle name="常规 27 13 17 2" xfId="850"/>
    <cellStyle name="常规 19 12 2" xfId="851"/>
    <cellStyle name="常规 24 12 2" xfId="852"/>
    <cellStyle name="% 6 2 4 2" xfId="853"/>
    <cellStyle name="40% - 强调文字颜色 5 2 6 2" xfId="854"/>
    <cellStyle name="常规 34 10 2" xfId="855"/>
    <cellStyle name="常规 29 10 2" xfId="856"/>
    <cellStyle name="常规 27 18 15 2" xfId="857"/>
    <cellStyle name="常规 27 23 15 2" xfId="858"/>
    <cellStyle name="常规 15 13 2 2" xfId="859"/>
    <cellStyle name="% 7 2 2 2" xfId="860"/>
    <cellStyle name="20% - 强调文字颜色 3 2 4" xfId="861"/>
    <cellStyle name="常规 27 13 18" xfId="862"/>
    <cellStyle name="常规 19 13" xfId="863"/>
    <cellStyle name="常规 24 13" xfId="864"/>
    <cellStyle name="% 6 2 5" xfId="865"/>
    <cellStyle name="20% - 强调文字颜色 3 2 4 2" xfId="866"/>
    <cellStyle name="常规 19 13 2" xfId="867"/>
    <cellStyle name="常规 24 13 2" xfId="868"/>
    <cellStyle name="% 6 2 5 2" xfId="869"/>
    <cellStyle name="常规 8 45 13 2" xfId="870"/>
    <cellStyle name="常规 29 10 3" xfId="871"/>
    <cellStyle name="标题 4 4 6 2" xfId="872"/>
    <cellStyle name="常规 12 26 2 2" xfId="873"/>
    <cellStyle name="常规 12 31 2 2" xfId="874"/>
    <cellStyle name="20% - 强调文字颜色 3 2 5" xfId="875"/>
    <cellStyle name="常规 27 13 19" xfId="876"/>
    <cellStyle name="常规 19 14" xfId="877"/>
    <cellStyle name="常规 24 14" xfId="878"/>
    <cellStyle name="% 6 2 6" xfId="879"/>
    <cellStyle name="强调文字颜色 3 7 4" xfId="880"/>
    <cellStyle name="_ET_STYLE_NoName_00__Book1_1_银行账户情况表_2010年12月 2 2" xfId="881"/>
    <cellStyle name="常规 12 25 6 2" xfId="882"/>
    <cellStyle name="常规 12 30 6 2" xfId="883"/>
    <cellStyle name="常规 2 35 17" xfId="884"/>
    <cellStyle name="常规 2 40 17" xfId="885"/>
    <cellStyle name="常规 7 44 5 2" xfId="886"/>
    <cellStyle name="常规 7 39 5 2" xfId="887"/>
    <cellStyle name="60% - 强调文字颜色 1 2 2 4" xfId="888"/>
    <cellStyle name="% 6 3" xfId="889"/>
    <cellStyle name="20% - 强调文字颜色 1 5 3" xfId="890"/>
    <cellStyle name="常规 3 15 12 2" xfId="891"/>
    <cellStyle name="常规 3 20 12 2" xfId="892"/>
    <cellStyle name="40% - 强调文字颜色 4 3 6 2" xfId="893"/>
    <cellStyle name="常规 11 8 8" xfId="894"/>
    <cellStyle name="% 6 3 2 2" xfId="895"/>
    <cellStyle name="常规 26 11 9" xfId="896"/>
    <cellStyle name="?鹎%U龡&amp;H?_x0008__x001c__x001c_?_x0007__x0001__x0001_ 11 4" xfId="897"/>
    <cellStyle name="20% - 强调文字颜色 1 6 3" xfId="898"/>
    <cellStyle name="常规 3 15 13 2" xfId="899"/>
    <cellStyle name="常规 3 20 13 2" xfId="900"/>
    <cellStyle name="常规 2 25 15" xfId="901"/>
    <cellStyle name="常规 2 25 20" xfId="902"/>
    <cellStyle name="常规 2 30 15" xfId="903"/>
    <cellStyle name="常规 10 3 2 10" xfId="904"/>
    <cellStyle name="0,0_x000d__x000a_NA_x000d__x000a_ 2 4" xfId="905"/>
    <cellStyle name="差 7 2 4" xfId="906"/>
    <cellStyle name="差 4 9" xfId="907"/>
    <cellStyle name="常规 10 17 11" xfId="908"/>
    <cellStyle name="常规 10 22 11" xfId="909"/>
    <cellStyle name="20% - 强调文字颜色 3 3 2 2" xfId="910"/>
    <cellStyle name="常规 11 9 8" xfId="911"/>
    <cellStyle name="% 6 3 3 2" xfId="912"/>
    <cellStyle name="20% - 强调文字颜色 3 3 3" xfId="913"/>
    <cellStyle name="% 6 3 4" xfId="914"/>
    <cellStyle name="% 7" xfId="915"/>
    <cellStyle name="常规 15 12 7 2" xfId="916"/>
    <cellStyle name="60% - 强调文字颜色 1 2 3 3" xfId="917"/>
    <cellStyle name="常规 9 11 14 2" xfId="918"/>
    <cellStyle name="常规 71 2 4" xfId="919"/>
    <cellStyle name="常规 66 2 4" xfId="920"/>
    <cellStyle name="常规 15 13" xfId="921"/>
    <cellStyle name="常规 20 13" xfId="922"/>
    <cellStyle name="% 7 2" xfId="923"/>
    <cellStyle name="60% - 强调文字颜色 1 2 3 3 2" xfId="924"/>
    <cellStyle name="40% - 强调文字颜色 5 2 6" xfId="925"/>
    <cellStyle name="常规 26 9 10 2" xfId="926"/>
    <cellStyle name="常规 34 10" xfId="927"/>
    <cellStyle name="常规 29 10" xfId="928"/>
    <cellStyle name="常规 27 18 15" xfId="929"/>
    <cellStyle name="常规 27 23 15" xfId="930"/>
    <cellStyle name="常规 15 13 2" xfId="931"/>
    <cellStyle name="常规 20 13 2" xfId="932"/>
    <cellStyle name="% 7 2 2" xfId="933"/>
    <cellStyle name="40% - 强调文字颜色 5 2 7" xfId="934"/>
    <cellStyle name="20% - 强调文字颜色 4 2 2" xfId="935"/>
    <cellStyle name="常规 34 11" xfId="936"/>
    <cellStyle name="常规 29 11" xfId="937"/>
    <cellStyle name="常规 27 18 16" xfId="938"/>
    <cellStyle name="常规 27 23 16" xfId="939"/>
    <cellStyle name="常规 8 31 16 2" xfId="940"/>
    <cellStyle name="常规 8 26 16 2" xfId="941"/>
    <cellStyle name="常规 15 13 3" xfId="942"/>
    <cellStyle name="% 7 2 3" xfId="943"/>
    <cellStyle name="40% - 强调文字颜色 5 2 7 2" xfId="944"/>
    <cellStyle name="常规 11 12 11" xfId="945"/>
    <cellStyle name="20% - 强调文字颜色 4 2 2 2" xfId="946"/>
    <cellStyle name="常规 34 11 2" xfId="947"/>
    <cellStyle name="常规 29 11 2" xfId="948"/>
    <cellStyle name="常规 27 18 16 2" xfId="949"/>
    <cellStyle name="常规 27 23 16 2" xfId="950"/>
    <cellStyle name="常规 15 13 3 2" xfId="951"/>
    <cellStyle name="% 7 2 3 2" xfId="952"/>
    <cellStyle name="20% - 强调文字颜色 3 3 4" xfId="953"/>
    <cellStyle name="40% - 强调文字颜色 5 2 8" xfId="954"/>
    <cellStyle name="20% - 强调文字颜色 4 2 3" xfId="955"/>
    <cellStyle name="常规 34 12" xfId="956"/>
    <cellStyle name="常规 29 12" xfId="957"/>
    <cellStyle name="常规 27 18 17" xfId="958"/>
    <cellStyle name="常规 27 23 17" xfId="959"/>
    <cellStyle name="常规 15 13 4" xfId="960"/>
    <cellStyle name="% 7 2 4" xfId="961"/>
    <cellStyle name="常规 12 25 7 2" xfId="962"/>
    <cellStyle name="常规 12 30 7 2" xfId="963"/>
    <cellStyle name="常规 7 44 6 2" xfId="964"/>
    <cellStyle name="常规 7 39 6 2" xfId="965"/>
    <cellStyle name="60% - 强调文字颜色 1 2 3 4" xfId="966"/>
    <cellStyle name="常规 15 14" xfId="967"/>
    <cellStyle name="常规 20 14" xfId="968"/>
    <cellStyle name="% 7 3" xfId="969"/>
    <cellStyle name="60% - 强调文字颜色 1 2 3 4 2" xfId="970"/>
    <cellStyle name="40% - 强调文字颜色 5 3 6" xfId="971"/>
    <cellStyle name="常规 26 9 11 2" xfId="972"/>
    <cellStyle name="常规 11 6 14" xfId="973"/>
    <cellStyle name="常规 15 14 2" xfId="974"/>
    <cellStyle name="常规 20 14 2" xfId="975"/>
    <cellStyle name="% 7 3 2" xfId="976"/>
    <cellStyle name="60% - 强调文字颜色 1 2 3 5 2" xfId="977"/>
    <cellStyle name="40% - 强调文字颜色 5 4 6" xfId="978"/>
    <cellStyle name="常规 26 9 12 2" xfId="979"/>
    <cellStyle name="常规 15 15 2" xfId="980"/>
    <cellStyle name="常规 15 20 2" xfId="981"/>
    <cellStyle name="% 7 4 2" xfId="982"/>
    <cellStyle name="60% - 强调文字颜色 1 2 3 6" xfId="983"/>
    <cellStyle name="常规 15 16" xfId="984"/>
    <cellStyle name="常规 15 21" xfId="985"/>
    <cellStyle name="常规 20 16" xfId="986"/>
    <cellStyle name="常规 20 21" xfId="987"/>
    <cellStyle name="% 7 5" xfId="988"/>
    <cellStyle name="常规 15 16 2" xfId="989"/>
    <cellStyle name="常规 15 21 2" xfId="990"/>
    <cellStyle name="常规 20 16 2" xfId="991"/>
    <cellStyle name="% 7 5 2" xfId="992"/>
    <cellStyle name="20% - 强调文字颜色 1 2 2 2 2" xfId="993"/>
    <cellStyle name="常规 10 10 4 2 2" xfId="994"/>
    <cellStyle name="常规 15 17" xfId="995"/>
    <cellStyle name="常规 15 22" xfId="996"/>
    <cellStyle name="常规 20 17" xfId="997"/>
    <cellStyle name="常规 20 22" xfId="998"/>
    <cellStyle name="% 7 6" xfId="999"/>
    <cellStyle name="常规 23 48 2 2" xfId="1000"/>
    <cellStyle name="20% - 强调文字颜色 1 2 2 5 2" xfId="1001"/>
    <cellStyle name="% 8" xfId="1002"/>
    <cellStyle name="60% - 强调文字颜色 3 12" xfId="1003"/>
    <cellStyle name="常规 14 18 14" xfId="1004"/>
    <cellStyle name="常规 14 23 14" xfId="1005"/>
    <cellStyle name="40% - 强调文字颜色 2 11" xfId="1006"/>
    <cellStyle name="常规 6 43 3 3" xfId="1007"/>
    <cellStyle name="常规 6 38 3 3" xfId="1008"/>
    <cellStyle name="常规 28 3 3 3" xfId="1009"/>
    <cellStyle name="常规 33 3 3 3" xfId="1010"/>
    <cellStyle name="常规 11 19 4 3" xfId="1011"/>
    <cellStyle name="常规 11 24 4 3" xfId="1012"/>
    <cellStyle name="常规 27 2 12 3 2" xfId="1013"/>
    <cellStyle name="常规 9 30 3 4" xfId="1014"/>
    <cellStyle name="常规 9 25 3 4" xfId="1015"/>
    <cellStyle name="20% - 强调文字颜色 1 10" xfId="1016"/>
    <cellStyle name="常规 9 11 15 2" xfId="1017"/>
    <cellStyle name="常规 71 3 4" xfId="1018"/>
    <cellStyle name="常规 66 3 4" xfId="1019"/>
    <cellStyle name="常规 15 58" xfId="1020"/>
    <cellStyle name="常规 15 63" xfId="1021"/>
    <cellStyle name="% 8 2" xfId="1022"/>
    <cellStyle name="?" xfId="1023"/>
    <cellStyle name="20% - 强调文字颜色 3 2 3 3 2" xfId="1024"/>
    <cellStyle name="常规 2 9 47" xfId="1025"/>
    <cellStyle name="常规 23 38 13 2" xfId="1026"/>
    <cellStyle name="常规 23 43 13 2" xfId="1027"/>
    <cellStyle name="% 9" xfId="1028"/>
    <cellStyle name="60% - 强调文字颜色 3 12 2" xfId="1029"/>
    <cellStyle name="常规 14 18 14 2" xfId="1030"/>
    <cellStyle name="常规 14 23 14 2" xfId="1031"/>
    <cellStyle name="40% - 强调文字颜色 2 11 2" xfId="1032"/>
    <cellStyle name="常规 11 19 4 3 2" xfId="1033"/>
    <cellStyle name="常规 11 24 4 3 2" xfId="1034"/>
    <cellStyle name="20% - 强调文字颜色 1 10 2" xfId="1035"/>
    <cellStyle name="40% - 强调文字颜色 6 2 6" xfId="1036"/>
    <cellStyle name="? 2" xfId="1037"/>
    <cellStyle name="40% - 强调文字颜色 6 2 7" xfId="1038"/>
    <cellStyle name="20% - 强调文字颜色 5 2 2" xfId="1039"/>
    <cellStyle name="? 3" xfId="1040"/>
    <cellStyle name="40% - 强调文字颜色 6 2 8" xfId="1041"/>
    <cellStyle name="20% - 强调文字颜色 5 2 3" xfId="1042"/>
    <cellStyle name="? 4" xfId="1043"/>
    <cellStyle name="常规 7 24 17" xfId="1044"/>
    <cellStyle name="常规 7 19 17" xfId="1045"/>
    <cellStyle name="标题 9 2 5 2" xfId="1046"/>
    <cellStyle name="?鹎%U龡&amp;H?_x0008__x001c__x001c_?_x0007__x0001__x0001_" xfId="1047"/>
    <cellStyle name="常规 22 11 5 3" xfId="1048"/>
    <cellStyle name="常规 14 19 5 2" xfId="1049"/>
    <cellStyle name="常规 14 24 5 2" xfId="1050"/>
    <cellStyle name="?鹎%U龡&amp;H?_x0008__x001c__x001c_?_x0007__x0001__x0001_ 10" xfId="1051"/>
    <cellStyle name="0,0_x000d__x000a_NA_x000d__x000a_ 2" xfId="1052"/>
    <cellStyle name="差 7 2" xfId="1053"/>
    <cellStyle name="常规 3 35 15 2" xfId="1054"/>
    <cellStyle name="常规 3 40 15 2" xfId="1055"/>
    <cellStyle name="60% - 强调文字颜色 2 2 2 2 2" xfId="1056"/>
    <cellStyle name="常规 3 45 3" xfId="1057"/>
    <cellStyle name="60% - 强调文字颜色 6 8 2 2" xfId="1058"/>
    <cellStyle name="常规 11 37 5 2" xfId="1059"/>
    <cellStyle name="常规 11 42 5 2" xfId="1060"/>
    <cellStyle name="?鹎%U龡&amp;H?_x0008__x001c__x001c_?_x0007__x0001__x0001_ 11" xfId="1061"/>
    <cellStyle name="0,0_x000d__x000a_NA_x000d__x000a_ 2 2" xfId="1062"/>
    <cellStyle name="差 7 2 2" xfId="1063"/>
    <cellStyle name="常规 3 45 3 2" xfId="1064"/>
    <cellStyle name="常规 11 13 4 3" xfId="1065"/>
    <cellStyle name="60% - 强调文字颜色 6 8 2 2 2" xfId="1066"/>
    <cellStyle name="常规 26 11 7" xfId="1067"/>
    <cellStyle name="?鹎%U龡&amp;H?_x0008__x001c__x001c_?_x0007__x0001__x0001_ 11 2" xfId="1068"/>
    <cellStyle name="0,0_x000d__x000a_NA_x000d__x000a_ 2 5" xfId="1069"/>
    <cellStyle name="差 7 2 5" xfId="1070"/>
    <cellStyle name="?鹎%U龡&amp;H?_x0008__x001c__x001c_?_x0007__x0001__x0001_ 11 5" xfId="1071"/>
    <cellStyle name="0,0_x000d__x000a_NA_x000d__x000a_ 3" xfId="1072"/>
    <cellStyle name="差 7 3" xfId="1073"/>
    <cellStyle name="常规 3 45 4" xfId="1074"/>
    <cellStyle name="60% - 强调文字颜色 6 8 2 3" xfId="1075"/>
    <cellStyle name="?鹎%U龡&amp;H?_x0008__x001c__x001c_?_x0007__x0001__x0001_ 12" xfId="1076"/>
    <cellStyle name="0,0_x000d__x000a_NA_x000d__x000a_ 4" xfId="1077"/>
    <cellStyle name="差 7 4" xfId="1078"/>
    <cellStyle name="常规 3 45 5" xfId="1079"/>
    <cellStyle name="60% - 强调文字颜色 6 8 2 4" xfId="1080"/>
    <cellStyle name="?鹎%U龡&amp;H?_x0008__x001c__x001c_?_x0007__x0001__x0001_ 13" xfId="1081"/>
    <cellStyle name="0,0_x000d__x000a_NA_x000d__x000a_ 6" xfId="1082"/>
    <cellStyle name="差 7 6" xfId="1083"/>
    <cellStyle name="常规 10 17 2" xfId="1084"/>
    <cellStyle name="常规 10 22 2" xfId="1085"/>
    <cellStyle name="60% - 强调文字颜色 6 15 2" xfId="1086"/>
    <cellStyle name="常规 14 26 17 2" xfId="1087"/>
    <cellStyle name="常规 14 31 17 2" xfId="1088"/>
    <cellStyle name="40% - 强调文字颜色 5 14 2" xfId="1089"/>
    <cellStyle name="20% - 强调文字颜色 4 13 2" xfId="1090"/>
    <cellStyle name="常规 3 45 7" xfId="1091"/>
    <cellStyle name="60% - 强调文字颜色 6 8 2 6" xfId="1092"/>
    <cellStyle name="?鹎%U龡&amp;H?_x0008__x001c__x001c_?_x0007__x0001__x0001_ 15" xfId="1093"/>
    <cellStyle name="?鹎%U龡&amp;H?_x0008__x001c__x001c_?_x0007__x0001__x0001_ 20" xfId="1094"/>
    <cellStyle name="_ET_STYLE_NoName_00_ 5 2" xfId="1095"/>
    <cellStyle name="标题 2 5 8" xfId="1096"/>
    <cellStyle name="常规 10 49 13" xfId="1097"/>
    <cellStyle name="60% - 强调文字颜色 4 5 4" xfId="1098"/>
    <cellStyle name="常规 26 8 6" xfId="1099"/>
    <cellStyle name="?鹎%U龡&amp;H?_x0008__x001c__x001c_?_x0007__x0001__x0001_ 27" xfId="1100"/>
    <cellStyle name="常规 39 18 2" xfId="1101"/>
    <cellStyle name="常规 10 49 14" xfId="1102"/>
    <cellStyle name="60% - 强调文字颜色 4 5 5" xfId="1103"/>
    <cellStyle name="常规 26 8 7" xfId="1104"/>
    <cellStyle name="常规 17 11 10" xfId="1105"/>
    <cellStyle name="常规 22 11 10" xfId="1106"/>
    <cellStyle name="?鹎%U龡&amp;H?_x0008__x001c__x001c_?_x0007__x0001__x0001_ 28" xfId="1107"/>
    <cellStyle name="常规 10 49 15" xfId="1108"/>
    <cellStyle name="60% - 强调文字颜色 4 5 6" xfId="1109"/>
    <cellStyle name="常规 26 8 8" xfId="1110"/>
    <cellStyle name="常规 26 55 2" xfId="1111"/>
    <cellStyle name="常规 26 60 2" xfId="1112"/>
    <cellStyle name="常规 17 11 11" xfId="1113"/>
    <cellStyle name="常规 22 11 11" xfId="1114"/>
    <cellStyle name="?鹎%U龡&amp;H?_x0008__x001c__x001c_?_x0007__x0001__x0001_ 29" xfId="1115"/>
    <cellStyle name="常规 2 9 7 2" xfId="1116"/>
    <cellStyle name="60% - 强调文字颜色 3 7 2 7" xfId="1117"/>
    <cellStyle name="60% - 强调文字颜色 1 11 2 2" xfId="1118"/>
    <cellStyle name="?鹎%U龡&amp;H?_x0008__x001c__x001c_?_x0007__x0001__x0001_ 3" xfId="1119"/>
    <cellStyle name="常规 2 9 7 3" xfId="1120"/>
    <cellStyle name="60% - 强调文字颜色 3 7 2 8" xfId="1121"/>
    <cellStyle name="?鹎%U龡&amp;H?_x0008__x001c__x001c_?_x0007__x0001__x0001_ 4" xfId="1122"/>
    <cellStyle name="常规 2 26 2 2" xfId="1123"/>
    <cellStyle name="常规 2 31 2 2" xfId="1124"/>
    <cellStyle name="60% - 强调文字颜色 3 10 3 2" xfId="1125"/>
    <cellStyle name="?鹎%U龡&amp;H?_x0008__x001c__x001c_?_x0007__x0001__x0001_ 5" xfId="1126"/>
    <cellStyle name="?鹎%U龡&amp;H?_x0008__x001c__x001c_?_x0007__x0001__x0001_ 6" xfId="1127"/>
    <cellStyle name="标题 2 12 2 2" xfId="1128"/>
    <cellStyle name="?鹎%U龡&amp;H?_x0008__x001c__x001c_?_x0007__x0001__x0001_ 7" xfId="1129"/>
    <cellStyle name="20% - 强调文字颜色 1 2 2 4 2" xfId="1130"/>
    <cellStyle name="常规 15 12 17" xfId="1131"/>
    <cellStyle name="60% - 强调文字颜色 4 2 3 5 2" xfId="1132"/>
    <cellStyle name="?鹎%U龡&amp;H?_x0008__x001c__x001c_?_x0007__x0001__x0001_ 8" xfId="1133"/>
    <cellStyle name="?鹎%U龡&amp;H?_x0008__x001c__x001c_?_x0007__x0001__x0001_ 9" xfId="1134"/>
    <cellStyle name="常规 17 2 11 3" xfId="1135"/>
    <cellStyle name="_ET_STYLE_NoName_00_" xfId="1136"/>
    <cellStyle name="差 9 2 2" xfId="1137"/>
    <cellStyle name="常规 17 2 11 3 2" xfId="1138"/>
    <cellStyle name="_ET_STYLE_NoName_00_ 2" xfId="1139"/>
    <cellStyle name="差 9 2 2 2" xfId="1140"/>
    <cellStyle name="标题 1 9 2 6" xfId="1141"/>
    <cellStyle name="常规 27 25 4 3" xfId="1142"/>
    <cellStyle name="常规 27 30 4 3" xfId="1143"/>
    <cellStyle name="常规 41 3 3" xfId="1144"/>
    <cellStyle name="常规 36 3 3" xfId="1145"/>
    <cellStyle name="_ET_STYLE_NoName_00_ 2 2" xfId="1146"/>
    <cellStyle name="标题 2 2 8" xfId="1147"/>
    <cellStyle name="差 9 2 2 2 2" xfId="1148"/>
    <cellStyle name="常规 27 25 4 4" xfId="1149"/>
    <cellStyle name="常规 27 30 4 4" xfId="1150"/>
    <cellStyle name="常规 41 3 4" xfId="1151"/>
    <cellStyle name="常规 36 3 4" xfId="1152"/>
    <cellStyle name="_ET_STYLE_NoName_00_ 2 3" xfId="1153"/>
    <cellStyle name="常规 41 3 4 2" xfId="1154"/>
    <cellStyle name="常规 36 3 4 2" xfId="1155"/>
    <cellStyle name="_ET_STYLE_NoName_00_ 2 3 2" xfId="1156"/>
    <cellStyle name="常规 27 38 4 3 2" xfId="1157"/>
    <cellStyle name="常规 27 43 4 3 2" xfId="1158"/>
    <cellStyle name="常规 41 3 5" xfId="1159"/>
    <cellStyle name="常规 36 3 5" xfId="1160"/>
    <cellStyle name="_ET_STYLE_NoName_00_ 2 4" xfId="1161"/>
    <cellStyle name="20% - 强调文字颜色 1 3 3 2" xfId="1162"/>
    <cellStyle name="常规 41 3 6" xfId="1163"/>
    <cellStyle name="常规 36 3 6" xfId="1164"/>
    <cellStyle name="_ET_STYLE_NoName_00_ 2 5" xfId="1165"/>
    <cellStyle name="常规 10 48 8 2" xfId="1166"/>
    <cellStyle name="20% - 强调文字颜色 1 3 3 3" xfId="1167"/>
    <cellStyle name="常规 41 3 7" xfId="1168"/>
    <cellStyle name="常规 36 3 7" xfId="1169"/>
    <cellStyle name="_ET_STYLE_NoName_00_ 2 6" xfId="1170"/>
    <cellStyle name="20% - 强调文字颜色 1 3 3 2 2" xfId="1171"/>
    <cellStyle name="常规 6 3 5 2" xfId="1172"/>
    <cellStyle name="常规 27 45 2" xfId="1173"/>
    <cellStyle name="常规 27 50 2" xfId="1174"/>
    <cellStyle name="常规 41 3 8" xfId="1175"/>
    <cellStyle name="常规 36 3 8" xfId="1176"/>
    <cellStyle name="_ET_STYLE_NoName_00_ 2 7" xfId="1177"/>
    <cellStyle name="0,0_x000d__x000a_NA_x000d__x000a_ 4 2 2" xfId="1178"/>
    <cellStyle name="常规 27 45 3" xfId="1179"/>
    <cellStyle name="常规 27 50 3" xfId="1180"/>
    <cellStyle name="常规 41 3 9" xfId="1181"/>
    <cellStyle name="常规 36 3 9" xfId="1182"/>
    <cellStyle name="_ET_STYLE_NoName_00_ 2 8" xfId="1183"/>
    <cellStyle name="标题 1 9 2 7" xfId="1184"/>
    <cellStyle name="常规 10 15 14 2" xfId="1185"/>
    <cellStyle name="常规 10 20 14 2" xfId="1186"/>
    <cellStyle name="_ET_STYLE_NoName_00_ 3" xfId="1187"/>
    <cellStyle name="常规 10 2 8 3 2" xfId="1188"/>
    <cellStyle name="0,0_x000d__x000a_NA_x000d__x000a_ 3 8" xfId="1189"/>
    <cellStyle name="常规 15 28 13" xfId="1190"/>
    <cellStyle name="常规 15 33 13" xfId="1191"/>
    <cellStyle name="常规 41 4 3" xfId="1192"/>
    <cellStyle name="常规 36 4 3" xfId="1193"/>
    <cellStyle name="_ET_STYLE_NoName_00_ 3 2" xfId="1194"/>
    <cellStyle name="_ET_STYLE_NoName_00_ 4 2" xfId="1195"/>
    <cellStyle name="标题 2 4 8" xfId="1196"/>
    <cellStyle name="常规 26 35 6 2" xfId="1197"/>
    <cellStyle name="常规 26 40 6 2" xfId="1198"/>
    <cellStyle name="_ET_STYLE_NoName_00_ 5" xfId="1199"/>
    <cellStyle name="常规 3 26 13 2" xfId="1200"/>
    <cellStyle name="常规 3 31 13 2" xfId="1201"/>
    <cellStyle name="常规 23 48 6 2" xfId="1202"/>
    <cellStyle name="_ET_STYLE_NoName_00_ 6" xfId="1203"/>
    <cellStyle name="60% - 强调文字颜色 2 6 2 2" xfId="1204"/>
    <cellStyle name="标题 3 7 2 4" xfId="1205"/>
    <cellStyle name="_ET_STYLE_NoName_00_ 6 2" xfId="1206"/>
    <cellStyle name="60% - 强调文字颜色 2 6 2 2 2" xfId="1207"/>
    <cellStyle name="标题 2 6 8" xfId="1208"/>
    <cellStyle name="_ET_STYLE_NoName_00_ 7" xfId="1209"/>
    <cellStyle name="60% - 强调文字颜色 2 6 2 3" xfId="1210"/>
    <cellStyle name="_ET_STYLE_NoName_00_ 8" xfId="1211"/>
    <cellStyle name="60% - 强调文字颜色 2 6 2 4" xfId="1212"/>
    <cellStyle name="_ET_STYLE_NoName_00__Book1_1_山西省中阳荣欣焦化有有限公司高家庄煤矿2013年度基本建设工程计划（20121021" xfId="1213"/>
    <cellStyle name="差 5 4" xfId="1214"/>
    <cellStyle name="_ET_STYLE_NoName_00__Book1_1_山西省中阳荣欣焦化有有限公司高家庄煤矿2013年度基本建设工程计划（20121021 2" xfId="1215"/>
    <cellStyle name="0,0_x000d__x000a_NA_x000d__x000a_ 10 3" xfId="1216"/>
    <cellStyle name="差 5 4 2" xfId="1217"/>
    <cellStyle name="标题 3 9 2 8" xfId="1218"/>
    <cellStyle name="常规 17 13 14" xfId="1219"/>
    <cellStyle name="常规 22 13 14" xfId="1220"/>
    <cellStyle name="_ET_STYLE_NoName_00__Book1_1_山西省中阳荣欣焦化有有限公司高家庄煤矿2013年度基本建设工程计划（20121021 2 2" xfId="1221"/>
    <cellStyle name="常规 12 26" xfId="1222"/>
    <cellStyle name="常规 12 31" xfId="1223"/>
    <cellStyle name="标题 1 10 6" xfId="1224"/>
    <cellStyle name="60% - 强调文字颜色 1 8 2 7" xfId="1225"/>
    <cellStyle name="常规 11 48 7 2" xfId="1226"/>
    <cellStyle name="20% - 强调文字颜色 6 3 2 3" xfId="1227"/>
    <cellStyle name="_ET_STYLE_NoName_00__Book1_1_银行账户情况表_2010年12月" xfId="1228"/>
    <cellStyle name="常规 28 2 2 12" xfId="1229"/>
    <cellStyle name="标题 4 4 6" xfId="1230"/>
    <cellStyle name="常规 12 26 2" xfId="1231"/>
    <cellStyle name="常规 12 31 2" xfId="1232"/>
    <cellStyle name="百分比 2 6 9" xfId="1233"/>
    <cellStyle name="常规 15 2 9" xfId="1234"/>
    <cellStyle name="常规 20 2 9" xfId="1235"/>
    <cellStyle name="_ET_STYLE_NoName_00__Book1_1_银行账户情况表_2010年12月 2" xfId="1236"/>
    <cellStyle name="常规 6 13 2 2" xfId="1237"/>
    <cellStyle name="0,0_x000d__x000a_NA_x000d__x000a_ 10" xfId="1238"/>
    <cellStyle name="常规 6 13 2 2 2" xfId="1239"/>
    <cellStyle name="0,0_x000d__x000a_NA_x000d__x000a_ 10 2" xfId="1240"/>
    <cellStyle name="常规 6 13 2 4" xfId="1241"/>
    <cellStyle name="0,0_x000d__x000a_NA_x000d__x000a_ 12" xfId="1242"/>
    <cellStyle name="常规 15 28 8 2" xfId="1243"/>
    <cellStyle name="常规 15 33 8 2" xfId="1244"/>
    <cellStyle name="标题 2 12 2" xfId="1245"/>
    <cellStyle name="20% - 强调文字颜色 1 2 2 4" xfId="1246"/>
    <cellStyle name="0,0_x000d__x000a_NA_x000d__x000a_ 12 2" xfId="1247"/>
    <cellStyle name="0,0_x000d__x000a_NA_x000d__x000a_ 2 2 2" xfId="1248"/>
    <cellStyle name="差 7 2 2 2" xfId="1249"/>
    <cellStyle name="40% - 强调文字颜色 2 4 6" xfId="1250"/>
    <cellStyle name="0,0_x000d__x000a_NA_x000d__x000a_ 2 2 2 2 2" xfId="1251"/>
    <cellStyle name="常规 12 25 4 3 2" xfId="1252"/>
    <cellStyle name="常规 12 30 4 3 2" xfId="1253"/>
    <cellStyle name="0,0_x000d__x000a_NA_x000d__x000a_ 2 4 2" xfId="1254"/>
    <cellStyle name="0,0_x000d__x000a_NA_x000d__x000a_ 2 6" xfId="1255"/>
    <cellStyle name="差 7 2 6" xfId="1256"/>
    <cellStyle name="0,0_x000d__x000a_NA_x000d__x000a_ 3 2" xfId="1257"/>
    <cellStyle name="差 7 3 2" xfId="1258"/>
    <cellStyle name="20% - 强调文字颜色 1 3 2 2 3" xfId="1259"/>
    <cellStyle name="60% - 强调文字颜色 5 10 5" xfId="1260"/>
    <cellStyle name="常规 23 49 2" xfId="1261"/>
    <cellStyle name="常规 23 54 2" xfId="1262"/>
    <cellStyle name="20% - 强调文字颜色 1 2 3 5" xfId="1263"/>
    <cellStyle name="0,0_x000d__x000a_NA_x000d__x000a_ 3 2 2" xfId="1264"/>
    <cellStyle name="常规 11 6 5" xfId="1265"/>
    <cellStyle name="20% - 强调文字颜色 1 7 2 2" xfId="1266"/>
    <cellStyle name="40% - 强调文字颜色 2 3 5" xfId="1267"/>
    <cellStyle name="20% - Accent3 35" xfId="1268"/>
    <cellStyle name="0,0_x000d__x000a_NA_x000d__x000a_ 3 3 2" xfId="1269"/>
    <cellStyle name="常规 27 49 3 3" xfId="1270"/>
    <cellStyle name="常规 70 2 3" xfId="1271"/>
    <cellStyle name="常规 65 2 3" xfId="1272"/>
    <cellStyle name="常规 10 12" xfId="1273"/>
    <cellStyle name="60% - 强调文字颜色 6 10" xfId="1274"/>
    <cellStyle name="20% - 强调文字颜色 1 7 3" xfId="1275"/>
    <cellStyle name="常规 3 15 14 2" xfId="1276"/>
    <cellStyle name="常规 3 20 14 2" xfId="1277"/>
    <cellStyle name="0,0_x000d__x000a_NA_x000d__x000a_ 3 4" xfId="1278"/>
    <cellStyle name="0,0_x000d__x000a_NA_x000d__x000a_ 3 4 2" xfId="1279"/>
    <cellStyle name="0,0_x000d__x000a_NA_x000d__x000a_ 3 5" xfId="1280"/>
    <cellStyle name="0,0_x000d__x000a_NA_x000d__x000a_ 3 5 2" xfId="1281"/>
    <cellStyle name="标题 1 6 2 3" xfId="1282"/>
    <cellStyle name="0,0_x000d__x000a_NA_x000d__x000a_ 3 6" xfId="1283"/>
    <cellStyle name="常规 15 35 4 2" xfId="1284"/>
    <cellStyle name="常规 15 40 4 2" xfId="1285"/>
    <cellStyle name="标题 14" xfId="1286"/>
    <cellStyle name="常规 33 14 10" xfId="1287"/>
    <cellStyle name="0,0_x000d__x000a_NA_x000d__x000a_ 3 6 2" xfId="1288"/>
    <cellStyle name="常规 10 11 11 2" xfId="1289"/>
    <cellStyle name="40% - 强调文字颜色 4 2 2 2 2" xfId="1290"/>
    <cellStyle name="0,0_x000d__x000a_NA_x000d__x000a_ 3 7" xfId="1291"/>
    <cellStyle name="常规 10" xfId="1292"/>
    <cellStyle name="0,0_x000d__x000a_NA_x000d__x000a_ 3 7 2" xfId="1293"/>
    <cellStyle name="0,0_x000d__x000a_NA_x000d__x000a_ 3 9" xfId="1294"/>
    <cellStyle name="0,0_x000d__x000a_NA_x000d__x000a_ 4 2" xfId="1295"/>
    <cellStyle name="差 7 4 2" xfId="1296"/>
    <cellStyle name="标题 1 8" xfId="1297"/>
    <cellStyle name="60% - 强调文字颜色 4 4 2 3 2" xfId="1298"/>
    <cellStyle name="常规 26 13 8" xfId="1299"/>
    <cellStyle name="20% - 强调文字颜色 1 8 2" xfId="1300"/>
    <cellStyle name="0,0_x000d__x000a_NA_x000d__x000a_ 4 3" xfId="1301"/>
    <cellStyle name="常规 23 4 6 2" xfId="1302"/>
    <cellStyle name="常规 10 25 7 2" xfId="1303"/>
    <cellStyle name="常规 10 30 7 2" xfId="1304"/>
    <cellStyle name="标题 1 9" xfId="1305"/>
    <cellStyle name="20% - 强调文字颜色 1 8 3" xfId="1306"/>
    <cellStyle name="常规 3 15 15 2" xfId="1307"/>
    <cellStyle name="常规 3 20 15 2" xfId="1308"/>
    <cellStyle name="0,0_x000d__x000a_NA_x000d__x000a_ 4 4" xfId="1309"/>
    <cellStyle name="60% - 强调文字颜色 4 8 2 2" xfId="1310"/>
    <cellStyle name="0,0_x000d__x000a_NA_x000d__x000a_ 4 5" xfId="1311"/>
    <cellStyle name="60% - 强调文字颜色 4 8 2 3" xfId="1312"/>
    <cellStyle name="0,0_x000d__x000a_NA_x000d__x000a_ 4 6" xfId="1313"/>
    <cellStyle name="60% - 强调文字颜色 4 8 2 4" xfId="1314"/>
    <cellStyle name="常规 10 11 12 2" xfId="1315"/>
    <cellStyle name="常规 10 4 9 2" xfId="1316"/>
    <cellStyle name="标题 3 4 2 2 2" xfId="1317"/>
    <cellStyle name="0,0_x000d__x000a_NA_x000d__x000a_ 4 7" xfId="1318"/>
    <cellStyle name="60% - 强调文字颜色 4 8 2 5" xfId="1319"/>
    <cellStyle name="40% - 强调文字颜色 4 2 2 3 2" xfId="1320"/>
    <cellStyle name="常规 27 26 13" xfId="1321"/>
    <cellStyle name="常规 27 31 13" xfId="1322"/>
    <cellStyle name="常规 10 17 2 2" xfId="1323"/>
    <cellStyle name="常规 10 22 2 2" xfId="1324"/>
    <cellStyle name="60% - 强调文字颜色 6 15 2 2" xfId="1325"/>
    <cellStyle name="0,0_x000d__x000a_NA_x000d__x000a_ 6 2" xfId="1326"/>
    <cellStyle name="0,0_x000d__x000a_NA_x000d__x000a_ 6 2 2" xfId="1327"/>
    <cellStyle name="常规 26 16 17" xfId="1328"/>
    <cellStyle name="常规 26 21 17" xfId="1329"/>
    <cellStyle name="0,0_x000d__x000a_NA_x000d__x000a_ 6 3" xfId="1330"/>
    <cellStyle name="0,0_x000d__x000a_NA_x000d__x000a_ 6 4" xfId="1331"/>
    <cellStyle name="60% - 强调文字颜色 4 8 4 2" xfId="1332"/>
    <cellStyle name="常规 27 26 16" xfId="1333"/>
    <cellStyle name="常规 27 31 16" xfId="1334"/>
    <cellStyle name="常规 27 9 13 2" xfId="1335"/>
    <cellStyle name="常规 15 38 3" xfId="1336"/>
    <cellStyle name="常规 15 43 3" xfId="1337"/>
    <cellStyle name="20% - 强调文字颜色 6 2 3 2 2" xfId="1338"/>
    <cellStyle name="0,0_x000d__x000a_NA_x000d__x000a_ 6 5" xfId="1339"/>
    <cellStyle name="0,0_x000d__x000a_NA_x000d__x000a_ 6 6" xfId="1340"/>
    <cellStyle name="40% - 强调文字颜色 4 2 2 5 2" xfId="1341"/>
    <cellStyle name="0,0_x000d__x000a_NA_x000d__x000a_ 6 7" xfId="1342"/>
    <cellStyle name="常规 33 46 11 2" xfId="1343"/>
    <cellStyle name="常规 10 17 5 2" xfId="1344"/>
    <cellStyle name="常规 10 22 5 2" xfId="1345"/>
    <cellStyle name="常规 8 23 4 3" xfId="1346"/>
    <cellStyle name="常规 8 18 4 3" xfId="1347"/>
    <cellStyle name="标题 10 4" xfId="1348"/>
    <cellStyle name="0,0_x000d__x000a_NA_x000d__x000a_ 9 2" xfId="1349"/>
    <cellStyle name="0,0_x000d__x000a_NA_x000d__x000a_ 9 3" xfId="1350"/>
    <cellStyle name="标题 4 3 2 3" xfId="1351"/>
    <cellStyle name="20% - 强调文字颜色 2 11 2" xfId="1352"/>
    <cellStyle name="60% - 强调文字颜色 4 13 2" xfId="1353"/>
    <cellStyle name="常规 14 19 15 2" xfId="1354"/>
    <cellStyle name="常规 14 24 15 2" xfId="1355"/>
    <cellStyle name="40% - 强调文字颜色 3 12 2" xfId="1356"/>
    <cellStyle name="0,0_x000d__x000a_NA_x000d__x000a__机电-李粮店煤矿初设修改20130423" xfId="1357"/>
    <cellStyle name="20% - 强调文字颜色 1 3 2 2 2 2" xfId="1358"/>
    <cellStyle name="标题 2 13 2 2" xfId="1359"/>
    <cellStyle name="60% - 强调文字颜色 1 7 8" xfId="1360"/>
    <cellStyle name="20% - 强调文字颜色 1 2 3 4 2" xfId="1361"/>
    <cellStyle name="常规 2 26 7" xfId="1362"/>
    <cellStyle name="常规 2 31 7" xfId="1363"/>
    <cellStyle name="60% - 强调文字颜色 3 10 8" xfId="1364"/>
    <cellStyle name="40% - 强调文字颜色 5 9 2 2" xfId="1365"/>
    <cellStyle name="0,0_x000d__x000d_NA_x000d__x000d__利润表" xfId="1366"/>
    <cellStyle name="输入 6 3 6" xfId="1367"/>
    <cellStyle name="常规 10 10 2 3 2 2" xfId="1368"/>
    <cellStyle name="40% - 强调文字颜色 2 3 3" xfId="1369"/>
    <cellStyle name="20% - Accent3 28" xfId="1370"/>
    <cellStyle name="40% - 强调文字颜色 2 3 4" xfId="1371"/>
    <cellStyle name="20% - Accent3 29" xfId="1372"/>
    <cellStyle name="常规 17 25 17 2" xfId="1373"/>
    <cellStyle name="常规 17 30 17 2" xfId="1374"/>
    <cellStyle name="常规 22 25 17 2" xfId="1375"/>
    <cellStyle name="常规 22 30 17 2" xfId="1376"/>
    <cellStyle name="20% - Accent3 39" xfId="1377"/>
    <cellStyle name="常规 15 11 3 2" xfId="1378"/>
    <cellStyle name="20% - 强调文字颜色 1 3 4" xfId="1379"/>
    <cellStyle name="差 6 2 5" xfId="1380"/>
    <cellStyle name="20% - 强调文字颜色 1 12 2" xfId="1381"/>
    <cellStyle name="标题 3 3 2 2 2 2 2" xfId="1382"/>
    <cellStyle name="常规 12 25 18" xfId="1383"/>
    <cellStyle name="常规 12 30 18" xfId="1384"/>
    <cellStyle name="60% - 强调文字颜色 3 14 2" xfId="1385"/>
    <cellStyle name="60% - 强调文字颜色 1 7 2 2 2" xfId="1386"/>
    <cellStyle name="常规 14 18 16 2" xfId="1387"/>
    <cellStyle name="常规 14 23 16 2" xfId="1388"/>
    <cellStyle name="40% - 强调文字颜色 2 13 2" xfId="1389"/>
    <cellStyle name="常规 15 17 6 2" xfId="1390"/>
    <cellStyle name="常规 15 22 6 2" xfId="1391"/>
    <cellStyle name="60% - 强调文字颜色 3 15" xfId="1392"/>
    <cellStyle name="60% - 强调文字颜色 1 7 2 3" xfId="1393"/>
    <cellStyle name="常规 14 18 17" xfId="1394"/>
    <cellStyle name="常规 14 23 17" xfId="1395"/>
    <cellStyle name="40% - 强调文字颜色 2 14" xfId="1396"/>
    <cellStyle name="20% - 强调文字颜色 1 13" xfId="1397"/>
    <cellStyle name="20% - 强调文字颜色 1 2 2 3 2" xfId="1398"/>
    <cellStyle name="常规 12 35 6 2" xfId="1399"/>
    <cellStyle name="常规 12 40 6 2" xfId="1400"/>
    <cellStyle name="常规 7 49 5 2" xfId="1401"/>
    <cellStyle name="60% - 强调文字颜色 3 16" xfId="1402"/>
    <cellStyle name="60% - 强调文字颜色 1 7 2 4" xfId="1403"/>
    <cellStyle name="常规 27 11 11 2" xfId="1404"/>
    <cellStyle name="常规 14 18 18" xfId="1405"/>
    <cellStyle name="常规 14 23 18" xfId="1406"/>
    <cellStyle name="40% - 强调文字颜色 2 15" xfId="1407"/>
    <cellStyle name="20% - 强调文字颜色 1 14" xfId="1408"/>
    <cellStyle name="60% - 强调文字颜色 4 7 2 3" xfId="1409"/>
    <cellStyle name="40% - 强调文字颜色 2 15 2" xfId="1410"/>
    <cellStyle name="20% - 强调文字颜色 1 14 2" xfId="1411"/>
    <cellStyle name="60% - 强调文字颜色 1 7 2 5" xfId="1412"/>
    <cellStyle name="40% - 强调文字颜色 2 16" xfId="1413"/>
    <cellStyle name="常规 27 2 8 3 2" xfId="1414"/>
    <cellStyle name="20% - 强调文字颜色 1 15" xfId="1415"/>
    <cellStyle name="20% - 强调文字颜色 1 15 2" xfId="1416"/>
    <cellStyle name="常规 12 15 2 3" xfId="1417"/>
    <cellStyle name="常规 12 20 2 3" xfId="1418"/>
    <cellStyle name="常规 3 49 5" xfId="1419"/>
    <cellStyle name="常规 12 19 4 2 2" xfId="1420"/>
    <cellStyle name="常规 12 24 4 2 2" xfId="1421"/>
    <cellStyle name="20% - 强调文字颜色 1 4 5 2" xfId="1422"/>
    <cellStyle name="60% - 强调文字颜色 1 7 2 6" xfId="1423"/>
    <cellStyle name="常规 14 29 7 2" xfId="1424"/>
    <cellStyle name="常规 14 34 7 2" xfId="1425"/>
    <cellStyle name="20% - 强调文字颜色 6 2 2 2" xfId="1426"/>
    <cellStyle name="常规 4 52 2" xfId="1427"/>
    <cellStyle name="常规 4 47 2" xfId="1428"/>
    <cellStyle name="常规 13 7 2" xfId="1429"/>
    <cellStyle name="20% - 强调文字颜色 1 16" xfId="1430"/>
    <cellStyle name="标题 3 7 2 5" xfId="1431"/>
    <cellStyle name="20% - 强调文字颜色 1 2" xfId="1432"/>
    <cellStyle name="标题 1 4 7 2" xfId="1433"/>
    <cellStyle name="常规 33 49 13 2" xfId="1434"/>
    <cellStyle name="常规 10 47 7 2" xfId="1435"/>
    <cellStyle name="20% - 强调文字颜色 1 2 2 3" xfId="1436"/>
    <cellStyle name="常规 23 48 2" xfId="1437"/>
    <cellStyle name="常规 23 53 2" xfId="1438"/>
    <cellStyle name="常规 10 15 8 2 2" xfId="1439"/>
    <cellStyle name="20% - 强调文字颜色 1 2 2 5" xfId="1440"/>
    <cellStyle name="常规 2 19 13" xfId="1441"/>
    <cellStyle name="常规 2 24 13" xfId="1442"/>
    <cellStyle name="20% - 强调文字颜色 2 4 3 2" xfId="1443"/>
    <cellStyle name="常规 3 26 10" xfId="1444"/>
    <cellStyle name="常规 3 31 10" xfId="1445"/>
    <cellStyle name="常规 23 48 3" xfId="1446"/>
    <cellStyle name="20% - 强调文字颜色 1 2 2 6" xfId="1447"/>
    <cellStyle name="60% - 强调文字颜色 5 10 2 2" xfId="1448"/>
    <cellStyle name="常规 18 3 12" xfId="1449"/>
    <cellStyle name="常规 23 3 12" xfId="1450"/>
    <cellStyle name="强调文字颜色 1 7 2 2 2" xfId="1451"/>
    <cellStyle name="常规 10 19 17" xfId="1452"/>
    <cellStyle name="常规 10 24 17" xfId="1453"/>
    <cellStyle name="60% - 强调文字颜色 1 5 8" xfId="1454"/>
    <cellStyle name="20% - 强调文字颜色 1 2 3 2 2" xfId="1455"/>
    <cellStyle name="60% - 强调文字颜色 5 10 3" xfId="1456"/>
    <cellStyle name="常规 33 49 14 2" xfId="1457"/>
    <cellStyle name="常规 10 47 8 2" xfId="1458"/>
    <cellStyle name="20% - 强调文字颜色 1 2 3 3" xfId="1459"/>
    <cellStyle name="60% - 强调文字颜色 5 10 3 2" xfId="1460"/>
    <cellStyle name="60% - 强调文字颜色 1 6 8" xfId="1461"/>
    <cellStyle name="20% - 强调文字颜色 1 2 3 3 2" xfId="1462"/>
    <cellStyle name="20% - 强调文字颜色 1 3 2 2 2" xfId="1463"/>
    <cellStyle name="常规 15 28 9 2" xfId="1464"/>
    <cellStyle name="常规 15 33 9 2" xfId="1465"/>
    <cellStyle name="标题 2 13 2" xfId="1466"/>
    <cellStyle name="60% - 强调文字颜色 5 10 4" xfId="1467"/>
    <cellStyle name="20% - 强调文字颜色 1 2 3 4" xfId="1468"/>
    <cellStyle name="60% - 强调文字颜色 1 8 8" xfId="1469"/>
    <cellStyle name="常规 23 49 2 2" xfId="1470"/>
    <cellStyle name="20% - 强调文字颜色 1 2 3 5 2" xfId="1471"/>
    <cellStyle name="常规 10 10 2 3 4" xfId="1472"/>
    <cellStyle name="60% - 强调文字颜色 5 12 2" xfId="1473"/>
    <cellStyle name="常规 27 7 12" xfId="1474"/>
    <cellStyle name="常规 15 6 4 3" xfId="1475"/>
    <cellStyle name="常规 14 25 14 2" xfId="1476"/>
    <cellStyle name="常规 14 30 14 2" xfId="1477"/>
    <cellStyle name="40% - 强调文字颜色 4 11 2" xfId="1478"/>
    <cellStyle name="常规 12 19 2 2 2" xfId="1479"/>
    <cellStyle name="常规 12 24 2 2 2" xfId="1480"/>
    <cellStyle name="20% - 强调文字颜色 1 2 5 2" xfId="1481"/>
    <cellStyle name="20% - 强调文字颜色 3 10 2" xfId="1482"/>
    <cellStyle name="60% - 强调文字颜色 5 13" xfId="1483"/>
    <cellStyle name="常规 14 25 15" xfId="1484"/>
    <cellStyle name="常规 14 30 15" xfId="1485"/>
    <cellStyle name="40% - 强调文字颜色 4 12" xfId="1486"/>
    <cellStyle name="常规 8 7 14 2" xfId="1487"/>
    <cellStyle name="60% - 强调文字颜色 3 3 3 2 2" xfId="1488"/>
    <cellStyle name="常规 12 19 2 3" xfId="1489"/>
    <cellStyle name="常规 12 24 2 3" xfId="1490"/>
    <cellStyle name="20% - 强调文字颜色 1 2 6" xfId="1491"/>
    <cellStyle name="20% - 强调文字颜色 3 11" xfId="1492"/>
    <cellStyle name="标题 4 8 2 3" xfId="1493"/>
    <cellStyle name="20% - 强调文字颜色 3 11 2" xfId="1494"/>
    <cellStyle name="60% - 强调文字颜色 5 13 2" xfId="1495"/>
    <cellStyle name="常规 15 6 5 3" xfId="1496"/>
    <cellStyle name="常规 14 25 15 2" xfId="1497"/>
    <cellStyle name="常规 14 30 15 2" xfId="1498"/>
    <cellStyle name="40% - 强调文字颜色 4 12 2" xfId="1499"/>
    <cellStyle name="常规 12 19 2 3 2" xfId="1500"/>
    <cellStyle name="常规 12 24 2 3 2" xfId="1501"/>
    <cellStyle name="20% - 强调文字颜色 1 2 6 2" xfId="1502"/>
    <cellStyle name="60% - 强调文字颜色 5 14" xfId="1503"/>
    <cellStyle name="常规 14 25 16" xfId="1504"/>
    <cellStyle name="常规 14 30 16" xfId="1505"/>
    <cellStyle name="40% - 强调文字颜色 4 13" xfId="1506"/>
    <cellStyle name="20% - 强调文字颜色 3 12" xfId="1507"/>
    <cellStyle name="常规 14 11 11 2" xfId="1508"/>
    <cellStyle name="常规 12 19 2 4" xfId="1509"/>
    <cellStyle name="常规 12 24 2 4" xfId="1510"/>
    <cellStyle name="20% - 强调文字颜色 1 2 7" xfId="1511"/>
    <cellStyle name="60% - 强调文字颜色 5 14 2" xfId="1512"/>
    <cellStyle name="常规 15 6 6 3" xfId="1513"/>
    <cellStyle name="常规 14 25 16 2" xfId="1514"/>
    <cellStyle name="常规 14 30 16 2" xfId="1515"/>
    <cellStyle name="40% - 强调文字颜色 4 13 2" xfId="1516"/>
    <cellStyle name="20% - 强调文字颜色 3 12 2" xfId="1517"/>
    <cellStyle name="20% - 强调文字颜色 1 2 7 2" xfId="1518"/>
    <cellStyle name="常规 15 5 16 2" xfId="1519"/>
    <cellStyle name="60% - 强调文字颜色 5 15" xfId="1520"/>
    <cellStyle name="常规 14 25 17" xfId="1521"/>
    <cellStyle name="常规 14 30 17" xfId="1522"/>
    <cellStyle name="40% - 强调文字颜色 4 14" xfId="1523"/>
    <cellStyle name="常规 33 35 13 2" xfId="1524"/>
    <cellStyle name="常规 33 40 13 2" xfId="1525"/>
    <cellStyle name="20% - 强调文字颜色 3 13" xfId="1526"/>
    <cellStyle name="20% - 强调文字颜色 1 2 8" xfId="1527"/>
    <cellStyle name="常规 26 37 9 2" xfId="1528"/>
    <cellStyle name="常规 26 42 9 2" xfId="1529"/>
    <cellStyle name="标题 3 7 2 6" xfId="1530"/>
    <cellStyle name="20% - 强调文字颜色 1 3" xfId="1531"/>
    <cellStyle name="常规 27 2 2 2 7" xfId="1532"/>
    <cellStyle name="常规 10 48 7 2" xfId="1533"/>
    <cellStyle name="20% - 强调文字颜色 1 3 2 3" xfId="1534"/>
    <cellStyle name="40% - 强调文字颜色 5 16" xfId="1535"/>
    <cellStyle name="常规 17 26 3" xfId="1536"/>
    <cellStyle name="常规 17 31 3" xfId="1537"/>
    <cellStyle name="常规 22 26 3" xfId="1538"/>
    <cellStyle name="常规 22 31 3" xfId="1539"/>
    <cellStyle name="20% - 强调文字颜色 4 15" xfId="1540"/>
    <cellStyle name="20% - 强调文字颜色 1 3 4 2" xfId="1541"/>
    <cellStyle name="常规 27 27 4 2 2" xfId="1542"/>
    <cellStyle name="常规 27 32 4 2 2" xfId="1543"/>
    <cellStyle name="标题 4 2 7 2" xfId="1544"/>
    <cellStyle name="常规 12 19 3 2" xfId="1545"/>
    <cellStyle name="常规 12 24 3 2" xfId="1546"/>
    <cellStyle name="20% - 强调文字颜色 1 3 5" xfId="1547"/>
    <cellStyle name="常规 12 19 3 2 2" xfId="1548"/>
    <cellStyle name="常规 12 24 3 2 2" xfId="1549"/>
    <cellStyle name="20% - 强调文字颜色 1 3 5 2" xfId="1550"/>
    <cellStyle name="常规 12 19 3 3" xfId="1551"/>
    <cellStyle name="常规 12 24 3 3" xfId="1552"/>
    <cellStyle name="20% - 强调文字颜色 1 3 6" xfId="1553"/>
    <cellStyle name="标题 4 9 2 3" xfId="1554"/>
    <cellStyle name="常规 3 10 5" xfId="1555"/>
    <cellStyle name="常规 12 19 3 3 2" xfId="1556"/>
    <cellStyle name="常规 12 24 3 3 2" xfId="1557"/>
    <cellStyle name="20% - 强调文字颜色 1 3 6 2" xfId="1558"/>
    <cellStyle name="常规 14 11 12 2" xfId="1559"/>
    <cellStyle name="常规 12 19 3 4" xfId="1560"/>
    <cellStyle name="常规 12 24 3 4" xfId="1561"/>
    <cellStyle name="20% - 强调文字颜色 1 3 7" xfId="1562"/>
    <cellStyle name="标题 3 7 2 7" xfId="1563"/>
    <cellStyle name="20% - 强调文字颜色 1 4" xfId="1564"/>
    <cellStyle name="20% - 强调文字颜色 1 4 2" xfId="1565"/>
    <cellStyle name="常规 3 46 5" xfId="1566"/>
    <cellStyle name="20% - 强调文字颜色 1 4 2 2" xfId="1567"/>
    <cellStyle name="百分比 2 14" xfId="1568"/>
    <cellStyle name="常规 3 47 5" xfId="1569"/>
    <cellStyle name="20% - 强调文字颜色 1 4 3 2" xfId="1570"/>
    <cellStyle name="常规 15 11 4 2" xfId="1571"/>
    <cellStyle name="20% - 强调文字颜色 1 4 4" xfId="1572"/>
    <cellStyle name="常规 27 27 4 3 2" xfId="1573"/>
    <cellStyle name="常规 27 32 4 3 2" xfId="1574"/>
    <cellStyle name="常规 12 19 4 2" xfId="1575"/>
    <cellStyle name="常规 12 24 4 2" xfId="1576"/>
    <cellStyle name="20% - 强调文字颜色 1 4 5" xfId="1577"/>
    <cellStyle name="常规 12 19 4 3" xfId="1578"/>
    <cellStyle name="常规 12 24 4 3" xfId="1579"/>
    <cellStyle name="20% - 强调文字颜色 1 4 6" xfId="1580"/>
    <cellStyle name="差 3 4 2" xfId="1581"/>
    <cellStyle name="常规 10 36 18" xfId="1582"/>
    <cellStyle name="常规 10 41 18" xfId="1583"/>
    <cellStyle name="标题 3 7 2 8" xfId="1584"/>
    <cellStyle name="20% - 强调文字颜色 1 5" xfId="1585"/>
    <cellStyle name="20% - 强调文字颜色 1 5 2" xfId="1586"/>
    <cellStyle name="60% - 强调文字颜色 3 3" xfId="1587"/>
    <cellStyle name="20% - 强调文字颜色 1 5 2 2" xfId="1588"/>
    <cellStyle name="标题 1 8 2" xfId="1589"/>
    <cellStyle name="常规 12 6 5" xfId="1590"/>
    <cellStyle name="20% - 强调文字颜色 1 8 2 2" xfId="1591"/>
    <cellStyle name="常规 2 35 14" xfId="1592"/>
    <cellStyle name="常规 2 40 14" xfId="1593"/>
    <cellStyle name="20% - 强调文字颜色 2 6 2" xfId="1594"/>
    <cellStyle name="20% - 强调文字颜色 2 2 2 2 2" xfId="1595"/>
    <cellStyle name="60% - 强调文字颜色 4 4 2 4" xfId="1596"/>
    <cellStyle name="20% - 强调文字颜色 1 9" xfId="1597"/>
    <cellStyle name="60% - 强调文字颜色 4 12" xfId="1598"/>
    <cellStyle name="常规 14 19 14" xfId="1599"/>
    <cellStyle name="常规 14 24 14" xfId="1600"/>
    <cellStyle name="40% - 强调文字颜色 3 11" xfId="1601"/>
    <cellStyle name="常规 33 3 8 3" xfId="1602"/>
    <cellStyle name="20% - 强调文字颜色 2 10" xfId="1603"/>
    <cellStyle name="60% - 强调文字颜色 4 12 2" xfId="1604"/>
    <cellStyle name="常规 26 7 12" xfId="1605"/>
    <cellStyle name="常规 14 19 14 2" xfId="1606"/>
    <cellStyle name="常规 14 24 14 2" xfId="1607"/>
    <cellStyle name="40% - 强调文字颜色 3 11 2" xfId="1608"/>
    <cellStyle name="20% - 强调文字颜色 2 10 2" xfId="1609"/>
    <cellStyle name="60% - 强调文字颜色 4 13" xfId="1610"/>
    <cellStyle name="40% - 强调文字颜色 3 12" xfId="1611"/>
    <cellStyle name="常规 2 18 17 2" xfId="1612"/>
    <cellStyle name="常规 2 23 17 2" xfId="1613"/>
    <cellStyle name="常规 14 19 15" xfId="1614"/>
    <cellStyle name="常规 14 24 15" xfId="1615"/>
    <cellStyle name="20% - 强调文字颜色 2 11" xfId="1616"/>
    <cellStyle name="60% - 强调文字颜色 4 14" xfId="1617"/>
    <cellStyle name="常规 14 19 16" xfId="1618"/>
    <cellStyle name="常规 14 24 16" xfId="1619"/>
    <cellStyle name="40% - 强调文字颜色 3 13" xfId="1620"/>
    <cellStyle name="20% - 强调文字颜色 2 12" xfId="1621"/>
    <cellStyle name="常规 2 27 2 3 2" xfId="1622"/>
    <cellStyle name="常规 2 32 2 3 2" xfId="1623"/>
    <cellStyle name="60% - 强调文字颜色 4 14 2" xfId="1624"/>
    <cellStyle name="常规 14 19 16 2" xfId="1625"/>
    <cellStyle name="常规 14 24 16 2" xfId="1626"/>
    <cellStyle name="40% - 强调文字颜色 3 13 2" xfId="1627"/>
    <cellStyle name="20% - 强调文字颜色 2 12 2" xfId="1628"/>
    <cellStyle name="常规 15 5 11 2" xfId="1629"/>
    <cellStyle name="60% - 强调文字颜色 4 15" xfId="1630"/>
    <cellStyle name="常规 14 19 17" xfId="1631"/>
    <cellStyle name="常规 14 24 17" xfId="1632"/>
    <cellStyle name="40% - 强调文字颜色 3 14" xfId="1633"/>
    <cellStyle name="20% - 强调文字颜色 2 13" xfId="1634"/>
    <cellStyle name="60% - 强调文字颜色 4 15 2" xfId="1635"/>
    <cellStyle name="常规 14 19 17 2" xfId="1636"/>
    <cellStyle name="常规 14 24 17 2" xfId="1637"/>
    <cellStyle name="40% - 强调文字颜色 3 14 2" xfId="1638"/>
    <cellStyle name="20% - 强调文字颜色 2 13 2" xfId="1639"/>
    <cellStyle name="常规 12 14 3 3 2" xfId="1640"/>
    <cellStyle name="常规 4 46 2 2 2" xfId="1641"/>
    <cellStyle name="60% - 强调文字颜色 4 16" xfId="1642"/>
    <cellStyle name="常规 27 11 16 2" xfId="1643"/>
    <cellStyle name="40% - 强调文字颜色 3 15" xfId="1644"/>
    <cellStyle name="常规 17 11 2" xfId="1645"/>
    <cellStyle name="常规 22 11 2" xfId="1646"/>
    <cellStyle name="常规 14 19 18" xfId="1647"/>
    <cellStyle name="常规 14 24 18" xfId="1648"/>
    <cellStyle name="20% - 强调文字颜色 2 14" xfId="1649"/>
    <cellStyle name="常规 14 38 11 2" xfId="1650"/>
    <cellStyle name="常规 14 43 11 2" xfId="1651"/>
    <cellStyle name="40% - 强调文字颜色 3 15 2" xfId="1652"/>
    <cellStyle name="常规 17 11 2 2" xfId="1653"/>
    <cellStyle name="常规 22 11 2 2" xfId="1654"/>
    <cellStyle name="20% - 强调文字颜色 2 14 2" xfId="1655"/>
    <cellStyle name="常规 2 29 18" xfId="1656"/>
    <cellStyle name="常规 2 34 18" xfId="1657"/>
    <cellStyle name="60% - 强调文字颜色 3 3 4 2" xfId="1658"/>
    <cellStyle name="差_维简" xfId="1659"/>
    <cellStyle name="常规 8 33 14 2" xfId="1660"/>
    <cellStyle name="常规 8 28 14 2" xfId="1661"/>
    <cellStyle name="40% - 强调文字颜色 3 16" xfId="1662"/>
    <cellStyle name="常规 17 11 3" xfId="1663"/>
    <cellStyle name="常规 22 11 3" xfId="1664"/>
    <cellStyle name="20% - 强调文字颜色 2 15" xfId="1665"/>
    <cellStyle name="常规 14 35 15 2" xfId="1666"/>
    <cellStyle name="常规 14 40 15 2" xfId="1667"/>
    <cellStyle name="差_维简 2 2" xfId="1668"/>
    <cellStyle name="20% - 强调文字颜色 2 15 2 2" xfId="1669"/>
    <cellStyle name="常规 12 25 2 3 2" xfId="1670"/>
    <cellStyle name="常规 12 30 2 3 2" xfId="1671"/>
    <cellStyle name="20% - 强调文字颜色 2 2 6 2" xfId="1672"/>
    <cellStyle name="20% - 强调文字颜色 6 2 7 2" xfId="1673"/>
    <cellStyle name="20% - 强调文字颜色 2 16" xfId="1674"/>
    <cellStyle name="常规 27 3 13 2" xfId="1675"/>
    <cellStyle name="常规 17 15 3 3 2" xfId="1676"/>
    <cellStyle name="常规 17 20 3 3 2" xfId="1677"/>
    <cellStyle name="20% - 强调文字颜色 2 2" xfId="1678"/>
    <cellStyle name="60% - 强调文字颜色 4 4 3 2" xfId="1679"/>
    <cellStyle name="常规 26 7 5 2" xfId="1680"/>
    <cellStyle name="20% - 强调文字颜色 2 7" xfId="1681"/>
    <cellStyle name="常规 8 30 14 2" xfId="1682"/>
    <cellStyle name="常规 8 25 14 2" xfId="1683"/>
    <cellStyle name="常规 14 11 3" xfId="1684"/>
    <cellStyle name="标题 2 4 7 2" xfId="1685"/>
    <cellStyle name="20% - 强调文字颜色 2 2 2 3" xfId="1686"/>
    <cellStyle name="20% - 强调文字颜色 2 2 2 3 2" xfId="1687"/>
    <cellStyle name="20% - 强调文字颜色 2 9" xfId="1688"/>
    <cellStyle name="20% - 强调文字颜色 2 7 2" xfId="1689"/>
    <cellStyle name="20% - 强调文字颜色 2 2 2 5" xfId="1690"/>
    <cellStyle name="20% - 强调文字颜色 2 8" xfId="1691"/>
    <cellStyle name="差 8 3 2" xfId="1692"/>
    <cellStyle name="20% - 强调文字颜色 2 2 2 4" xfId="1693"/>
    <cellStyle name="20% - 强调文字颜色 2 8 2" xfId="1694"/>
    <cellStyle name="20% - 强调文字颜色 2 2 3 5" xfId="1695"/>
    <cellStyle name="60% - 强调文字颜色 3 10" xfId="1696"/>
    <cellStyle name="20% - 强调文字颜色 3 9" xfId="1697"/>
    <cellStyle name="20% - 强调文字颜色 2 2 2 4 2" xfId="1698"/>
    <cellStyle name="20% - 强调文字颜色 2 2 3 2 2" xfId="1699"/>
    <cellStyle name="60% - 强调文字颜色 4 5 2 4" xfId="1700"/>
    <cellStyle name="20% - 强调文字颜色 2 2 3 3" xfId="1701"/>
    <cellStyle name="20% - 强调文字颜色 2 2 3 3 2" xfId="1702"/>
    <cellStyle name="差 8 4 2" xfId="1703"/>
    <cellStyle name="20% - 强调文字颜色 2 2 3 4" xfId="1704"/>
    <cellStyle name="20% - 强调文字颜色 2 2 3 4 2" xfId="1705"/>
    <cellStyle name="20% - 强调文字颜色 2 8 3" xfId="1706"/>
    <cellStyle name="60% - 强调文字颜色 1 2 4 2" xfId="1707"/>
    <cellStyle name="60% - 强调文字颜色 4 9 2 2" xfId="1708"/>
    <cellStyle name="20% - 强调文字颜色 2 2 3 6" xfId="1709"/>
    <cellStyle name="常规 14 35 16" xfId="1710"/>
    <cellStyle name="常规 14 40 16" xfId="1711"/>
    <cellStyle name="常规 9 49 11" xfId="1712"/>
    <cellStyle name="常规 10 7 15 2" xfId="1713"/>
    <cellStyle name="差_维简 3" xfId="1714"/>
    <cellStyle name="常规 12 25 2 4" xfId="1715"/>
    <cellStyle name="常规 12 30 2 4" xfId="1716"/>
    <cellStyle name="20% - 强调文字颜色 2 2 7" xfId="1717"/>
    <cellStyle name="20% - 强调文字颜色 2 2 7 2" xfId="1718"/>
    <cellStyle name="常规 14 35 17" xfId="1719"/>
    <cellStyle name="常规 14 40 17" xfId="1720"/>
    <cellStyle name="差_维简 4" xfId="1721"/>
    <cellStyle name="20% - 强调文字颜色 2 2 8" xfId="1722"/>
    <cellStyle name="20% - 强调文字颜色 2 3" xfId="1723"/>
    <cellStyle name="20% - 强调文字颜色 2 3 2 2 2 2" xfId="1724"/>
    <cellStyle name="20% - 强调文字颜色 2 3 2 3" xfId="1725"/>
    <cellStyle name="常规 2 14 13" xfId="1726"/>
    <cellStyle name="20% - 强调文字颜色 2 3 3 2" xfId="1727"/>
    <cellStyle name="常规 2 14 13 2" xfId="1728"/>
    <cellStyle name="20% - 强调文字颜色 2 3 3 2 2" xfId="1729"/>
    <cellStyle name="60% - 强调文字颜色 5 5 2 4" xfId="1730"/>
    <cellStyle name="常规 2 14 14" xfId="1731"/>
    <cellStyle name="20% - 强调文字颜色 2 3 3 3" xfId="1732"/>
    <cellStyle name="常规 17 11 4 2 2" xfId="1733"/>
    <cellStyle name="40% - 强调文字颜色 1 4 6" xfId="1734"/>
    <cellStyle name="常规 12 25 3 3 2" xfId="1735"/>
    <cellStyle name="常规 12 30 3 3 2" xfId="1736"/>
    <cellStyle name="20% - 强调文字颜色 2 3 6 2" xfId="1737"/>
    <cellStyle name="常规 12 25 3 4" xfId="1738"/>
    <cellStyle name="常规 12 30 3 4" xfId="1739"/>
    <cellStyle name="20% - 强调文字颜色 2 3 7" xfId="1740"/>
    <cellStyle name="20% - 强调文字颜色 2 4" xfId="1741"/>
    <cellStyle name="20% - 强调文字颜色 2 4 3" xfId="1742"/>
    <cellStyle name="差 3 5 2" xfId="1743"/>
    <cellStyle name="20% - 强调文字颜色 2 5" xfId="1744"/>
    <cellStyle name="20% - 强调文字颜色 2 5 2" xfId="1745"/>
    <cellStyle name="20% - 强调文字颜色 2 5 2 2" xfId="1746"/>
    <cellStyle name="20% - 强调文字颜色 2 5 3" xfId="1747"/>
    <cellStyle name="常规 2 35 15" xfId="1748"/>
    <cellStyle name="常规 2 40 15" xfId="1749"/>
    <cellStyle name="20% - 强调文字颜色 2 6 3" xfId="1750"/>
    <cellStyle name="60% - 强调文字颜色 1 2 2 2" xfId="1751"/>
    <cellStyle name="60% - 强调文字颜色 5 15 2" xfId="1752"/>
    <cellStyle name="常规 15 6 7 3" xfId="1753"/>
    <cellStyle name="常规 14 25 17 2" xfId="1754"/>
    <cellStyle name="常规 14 30 17 2" xfId="1755"/>
    <cellStyle name="40% - 强调文字颜色 4 14 2" xfId="1756"/>
    <cellStyle name="20% - 强调文字颜色 3 13 2" xfId="1757"/>
    <cellStyle name="60% - 强调文字颜色 5 16" xfId="1758"/>
    <cellStyle name="40% - 强调文字颜色 4 15" xfId="1759"/>
    <cellStyle name="常规 17 16 2" xfId="1760"/>
    <cellStyle name="常规 17 21 2" xfId="1761"/>
    <cellStyle name="常规 22 16 2" xfId="1762"/>
    <cellStyle name="常规 22 21 2" xfId="1763"/>
    <cellStyle name="常规 14 25 18" xfId="1764"/>
    <cellStyle name="常规 14 30 18" xfId="1765"/>
    <cellStyle name="60% - 强调文字颜色 1 9 2 2 2" xfId="1766"/>
    <cellStyle name="20% - 强调文字颜色 3 14" xfId="1767"/>
    <cellStyle name="常规 14 38 16 2" xfId="1768"/>
    <cellStyle name="常规 14 43 16 2" xfId="1769"/>
    <cellStyle name="40% - 强调文字颜色 4 15 2" xfId="1770"/>
    <cellStyle name="常规 17 16 2 2" xfId="1771"/>
    <cellStyle name="常规 17 21 2 2" xfId="1772"/>
    <cellStyle name="常规 22 16 2 2" xfId="1773"/>
    <cellStyle name="常规 22 21 2 2" xfId="1774"/>
    <cellStyle name="60% - 强调文字颜色 1 9 2 2 2 2" xfId="1775"/>
    <cellStyle name="40% - 强调文字颜色 1 16" xfId="1776"/>
    <cellStyle name="20% - 强调文字颜色 3 14 2" xfId="1777"/>
    <cellStyle name="40% - 强调文字颜色 4 16" xfId="1778"/>
    <cellStyle name="常规 11 2 2 6 2" xfId="1779"/>
    <cellStyle name="常规 17 16 3" xfId="1780"/>
    <cellStyle name="常规 17 21 3" xfId="1781"/>
    <cellStyle name="常规 22 16 3" xfId="1782"/>
    <cellStyle name="常规 22 21 3" xfId="1783"/>
    <cellStyle name="40% - 强调文字颜色 2 3 4 2" xfId="1784"/>
    <cellStyle name="20% - 强调文字颜色 3 15" xfId="1785"/>
    <cellStyle name="20% - 强调文字颜色 3 15 2" xfId="1786"/>
    <cellStyle name="常规 12 35 2 3" xfId="1787"/>
    <cellStyle name="常规 12 40 2 3" xfId="1788"/>
    <cellStyle name="20% - 强调文字颜色 3 15 2 2" xfId="1789"/>
    <cellStyle name="常规 12 35 2 3 2" xfId="1790"/>
    <cellStyle name="常规 12 40 2 3 2" xfId="1791"/>
    <cellStyle name="20% - 强调文字颜色 3 16" xfId="1792"/>
    <cellStyle name="常规 27 3 18 2" xfId="1793"/>
    <cellStyle name="标题 1 5 4 2" xfId="1794"/>
    <cellStyle name="20% - 强调文字颜色 3 2" xfId="1795"/>
    <cellStyle name="20% - 强调文字颜色 3 2 2 2 2" xfId="1796"/>
    <cellStyle name="常规 2 12 7" xfId="1797"/>
    <cellStyle name="常规 10 12 11 2" xfId="1798"/>
    <cellStyle name="常规 10 9 9" xfId="1799"/>
    <cellStyle name="标题 3 4 7 2" xfId="1800"/>
    <cellStyle name="常规 10 12 12" xfId="1801"/>
    <cellStyle name="20% - 强调文字颜色 3 2 2 3" xfId="1802"/>
    <cellStyle name="20% - 强调文字颜色 3 2 2 3 2" xfId="1803"/>
    <cellStyle name="常规 2 13 7" xfId="1804"/>
    <cellStyle name="常规 10 12 12 2" xfId="1805"/>
    <cellStyle name="常规 10 12 13" xfId="1806"/>
    <cellStyle name="20% - 强调文字颜色 3 2 2 4" xfId="1807"/>
    <cellStyle name="20% - 强调文字颜色 3 2 8" xfId="1808"/>
    <cellStyle name="20% - 强调文字颜色 3 2 2 4 2" xfId="1809"/>
    <cellStyle name="常规 2 14 7" xfId="1810"/>
    <cellStyle name="常规 14 45 17" xfId="1811"/>
    <cellStyle name="常规 10 12 13 2" xfId="1812"/>
    <cellStyle name="强调文字颜色 4 10 3" xfId="1813"/>
    <cellStyle name="60% - 强调文字颜色 2 10 3 2" xfId="1814"/>
    <cellStyle name="常规 7 8 8 2" xfId="1815"/>
    <cellStyle name="常规 10 12 14" xfId="1816"/>
    <cellStyle name="20% - 强调文字颜色 3 2 2 5" xfId="1817"/>
    <cellStyle name="强调文字颜色 3 8 7" xfId="1818"/>
    <cellStyle name="常规 6 31 10" xfId="1819"/>
    <cellStyle name="常规 6 26 10" xfId="1820"/>
    <cellStyle name="常规 33 2 18 2" xfId="1821"/>
    <cellStyle name="常规 33 2 23 2" xfId="1822"/>
    <cellStyle name="常规 11 12 15" xfId="1823"/>
    <cellStyle name="20% - 强调文字颜色 4 2 2 6" xfId="1824"/>
    <cellStyle name="20% - 强调文字颜色 3 2 2 5 2" xfId="1825"/>
    <cellStyle name="常规 2 15 7" xfId="1826"/>
    <cellStyle name="常规 2 20 7" xfId="1827"/>
    <cellStyle name="常规 10 12 14 2" xfId="1828"/>
    <cellStyle name="60% - 强调文字颜色 6 9 2" xfId="1829"/>
    <cellStyle name="常规 10 12 15" xfId="1830"/>
    <cellStyle name="常规 10 12 20" xfId="1831"/>
    <cellStyle name="20% - 强调文字颜色 3 2 2 6" xfId="1832"/>
    <cellStyle name="20% - 强调文字颜色 3 2 3 2 2" xfId="1833"/>
    <cellStyle name="20% - 强调文字颜色 3 2 3 3" xfId="1834"/>
    <cellStyle name="20% - 强调文字颜色 3 2 3 4" xfId="1835"/>
    <cellStyle name="20% - 强调文字颜色 4 2 8" xfId="1836"/>
    <cellStyle name="20% - 强调文字颜色 3 2 3 4 2" xfId="1837"/>
    <cellStyle name="20% - 强调文字颜色 3 2 3 5" xfId="1838"/>
    <cellStyle name="20% - 强调文字颜色 3 2 3 5 2" xfId="1839"/>
    <cellStyle name="60% - 强调文字颜色 5 9 2 2" xfId="1840"/>
    <cellStyle name="20% - 强调文字颜色 3 2 3 6" xfId="1841"/>
    <cellStyle name="常规 12 26 2 2 2" xfId="1842"/>
    <cellStyle name="常规 12 31 2 2 2" xfId="1843"/>
    <cellStyle name="20% - 强调文字颜色 3 2 5 2" xfId="1844"/>
    <cellStyle name="常规 12 26 2 3" xfId="1845"/>
    <cellStyle name="常规 12 31 2 3" xfId="1846"/>
    <cellStyle name="20% - 强调文字颜色 3 2 6" xfId="1847"/>
    <cellStyle name="常规 12 26 2 3 2" xfId="1848"/>
    <cellStyle name="常规 12 31 2 3 2" xfId="1849"/>
    <cellStyle name="20% - 强调文字颜色 3 2 6 2" xfId="1850"/>
    <cellStyle name="常规 12 26 2 4" xfId="1851"/>
    <cellStyle name="常规 12 31 2 4" xfId="1852"/>
    <cellStyle name="20% - 强调文字颜色 3 2 7" xfId="1853"/>
    <cellStyle name="常规 10 13 11" xfId="1854"/>
    <cellStyle name="20% - 强调文字颜色 3 2 7 2" xfId="1855"/>
    <cellStyle name="20% - 强调文字颜色 3 3" xfId="1856"/>
    <cellStyle name="常规 10 17 11 2" xfId="1857"/>
    <cellStyle name="常规 10 22 11 2" xfId="1858"/>
    <cellStyle name="常规 7 12 7" xfId="1859"/>
    <cellStyle name="20% - 强调文字颜色 3 3 2 2 2" xfId="1860"/>
    <cellStyle name="常规 7 12 7 2" xfId="1861"/>
    <cellStyle name="20% - 强调文字颜色 3 3 2 2 2 2" xfId="1862"/>
    <cellStyle name="常规 7 12 8" xfId="1863"/>
    <cellStyle name="20% - 强调文字颜色 3 3 2 2 3" xfId="1864"/>
    <cellStyle name="常规 10 17 12" xfId="1865"/>
    <cellStyle name="常规 10 22 12" xfId="1866"/>
    <cellStyle name="20% - 强调文字颜色 3 3 2 3" xfId="1867"/>
    <cellStyle name="常规 3 14 13" xfId="1868"/>
    <cellStyle name="20% - 强调文字颜色 3 3 3 2" xfId="1869"/>
    <cellStyle name="常规 3 14 13 2" xfId="1870"/>
    <cellStyle name="常规 12 38 8" xfId="1871"/>
    <cellStyle name="常规 12 43 8" xfId="1872"/>
    <cellStyle name="常规 10 2 2 10" xfId="1873"/>
    <cellStyle name="20% - 强调文字颜色 3 3 3 2 2" xfId="1874"/>
    <cellStyle name="常规 3 14 14" xfId="1875"/>
    <cellStyle name="20% - 强调文字颜色 3 3 3 3" xfId="1876"/>
    <cellStyle name="常规 11 12 11 2" xfId="1877"/>
    <cellStyle name="20% - 强调文字颜色 4 2 2 2 2" xfId="1878"/>
    <cellStyle name="20% - 强调文字颜色 3 3 4 2" xfId="1879"/>
    <cellStyle name="常规 8 45 14 2" xfId="1880"/>
    <cellStyle name="常规 29 11 3" xfId="1881"/>
    <cellStyle name="标题 4 4 7 2" xfId="1882"/>
    <cellStyle name="常规 12 26 3 2" xfId="1883"/>
    <cellStyle name="常规 12 31 3 2" xfId="1884"/>
    <cellStyle name="20% - 强调文字颜色 3 3 5" xfId="1885"/>
    <cellStyle name="常规 11 12 12" xfId="1886"/>
    <cellStyle name="20% - 强调文字颜色 4 2 2 3" xfId="1887"/>
    <cellStyle name="常规 11 12 13" xfId="1888"/>
    <cellStyle name="20% - 强调文字颜色 4 2 2 4" xfId="1889"/>
    <cellStyle name="常规 12 26 3 3" xfId="1890"/>
    <cellStyle name="常规 12 31 3 3" xfId="1891"/>
    <cellStyle name="20% - 强调文字颜色 3 3 6" xfId="1892"/>
    <cellStyle name="常规 11 12 13 2" xfId="1893"/>
    <cellStyle name="20% - 强调文字颜色 4 2 2 4 2" xfId="1894"/>
    <cellStyle name="常规 12 26 3 3 2" xfId="1895"/>
    <cellStyle name="常规 12 31 3 3 2" xfId="1896"/>
    <cellStyle name="20% - 强调文字颜色 3 3 6 2" xfId="1897"/>
    <cellStyle name="常规 8 8 8 2" xfId="1898"/>
    <cellStyle name="常规 11 12 14" xfId="1899"/>
    <cellStyle name="20% - 强调文字颜色 4 2 2 5" xfId="1900"/>
    <cellStyle name="常规 12 26 3 4" xfId="1901"/>
    <cellStyle name="常规 12 31 3 4" xfId="1902"/>
    <cellStyle name="20% - 强调文字颜色 3 3 7" xfId="1903"/>
    <cellStyle name="常规 15 29 16" xfId="1904"/>
    <cellStyle name="常规 15 34 16" xfId="1905"/>
    <cellStyle name="40% - 强调文字颜色 1 8 2 2" xfId="1906"/>
    <cellStyle name="20% - 强调文字颜色 3 4" xfId="1907"/>
    <cellStyle name="常规 15 29 16 2" xfId="1908"/>
    <cellStyle name="常规 15 34 16 2" xfId="1909"/>
    <cellStyle name="百分比 2 10 3" xfId="1910"/>
    <cellStyle name="20% - 强调文字颜色 3 4 2" xfId="1911"/>
    <cellStyle name="常规 12 9 8" xfId="1912"/>
    <cellStyle name="百分比 2 10 3 2" xfId="1913"/>
    <cellStyle name="常规 23 27 6" xfId="1914"/>
    <cellStyle name="常规 23 32 6" xfId="1915"/>
    <cellStyle name="常规 10 27 11" xfId="1916"/>
    <cellStyle name="常规 10 32 11" xfId="1917"/>
    <cellStyle name="20% - 强调文字颜色 3 4 2 2" xfId="1918"/>
    <cellStyle name="百分比 2 10 4" xfId="1919"/>
    <cellStyle name="20% - 强调文字颜色 3 4 3" xfId="1920"/>
    <cellStyle name="常规 3 19 13" xfId="1921"/>
    <cellStyle name="常规 3 24 13" xfId="1922"/>
    <cellStyle name="常规 23 28 6" xfId="1923"/>
    <cellStyle name="常规 23 33 6" xfId="1924"/>
    <cellStyle name="20% - 强调文字颜色 3 4 3 2" xfId="1925"/>
    <cellStyle name="百分比 2 10 5" xfId="1926"/>
    <cellStyle name="常规 12 9 13" xfId="1927"/>
    <cellStyle name="20% - 强调文字颜色 4 2 3 2" xfId="1928"/>
    <cellStyle name="常规 34 12 2" xfId="1929"/>
    <cellStyle name="常规 29 12 2" xfId="1930"/>
    <cellStyle name="常规 27 18 17 2" xfId="1931"/>
    <cellStyle name="常规 27 23 17 2" xfId="1932"/>
    <cellStyle name="常规 15 13 4 2" xfId="1933"/>
    <cellStyle name="20% - 强调文字颜色 3 4 4" xfId="1934"/>
    <cellStyle name="常规 12 9 13 2" xfId="1935"/>
    <cellStyle name="20% - 强调文字颜色 4 2 3 2 2" xfId="1936"/>
    <cellStyle name="常规 23 29 6" xfId="1937"/>
    <cellStyle name="常规 23 34 6" xfId="1938"/>
    <cellStyle name="20% - 强调文字颜色 3 4 4 2" xfId="1939"/>
    <cellStyle name="百分比 2 10 6" xfId="1940"/>
    <cellStyle name="常规 12 9 14" xfId="1941"/>
    <cellStyle name="20% - 强调文字颜色 4 2 3 3" xfId="1942"/>
    <cellStyle name="常规 8 45 15 2" xfId="1943"/>
    <cellStyle name="常规 29 12 3" xfId="1944"/>
    <cellStyle name="常规 12 26 4 2" xfId="1945"/>
    <cellStyle name="常规 12 31 4 2" xfId="1946"/>
    <cellStyle name="20% - 强调文字颜色 3 4 5" xfId="1947"/>
    <cellStyle name="常规 12 9 14 2" xfId="1948"/>
    <cellStyle name="常规 12 2 2 8" xfId="1949"/>
    <cellStyle name="20% - 强调文字颜色 4 2 3 3 2" xfId="1950"/>
    <cellStyle name="常规 23 35 6" xfId="1951"/>
    <cellStyle name="常规 23 40 6" xfId="1952"/>
    <cellStyle name="常规 12 26 4 2 2" xfId="1953"/>
    <cellStyle name="常规 12 31 4 2 2" xfId="1954"/>
    <cellStyle name="20% - 强调文字颜色 3 4 5 2" xfId="1955"/>
    <cellStyle name="常规 26 39 13 2" xfId="1956"/>
    <cellStyle name="常规 26 44 13 2" xfId="1957"/>
    <cellStyle name="百分比 2 10 7" xfId="1958"/>
    <cellStyle name="常规 12 9 15" xfId="1959"/>
    <cellStyle name="20% - 强调文字颜色 4 2 3 4" xfId="1960"/>
    <cellStyle name="常规 12 26 4 3" xfId="1961"/>
    <cellStyle name="常规 12 31 4 3" xfId="1962"/>
    <cellStyle name="20% - 强调文字颜色 3 4 6" xfId="1963"/>
    <cellStyle name="常规 3 2 8" xfId="1964"/>
    <cellStyle name="60% - 强调文字颜色 6 11 2 2" xfId="1965"/>
    <cellStyle name="常规 26 18 15 2" xfId="1966"/>
    <cellStyle name="常规 26 23 15 2" xfId="1967"/>
    <cellStyle name="常规 10 13 2 2" xfId="1968"/>
    <cellStyle name="20% - 强调文字颜色 3 5" xfId="1969"/>
    <cellStyle name="常规 15 29 17 2" xfId="1970"/>
    <cellStyle name="常规 15 34 17 2" xfId="1971"/>
    <cellStyle name="百分比 2 11 3" xfId="1972"/>
    <cellStyle name="20% - 强调文字颜色 3 5 2" xfId="1973"/>
    <cellStyle name="百分比 2 11 3 2" xfId="1974"/>
    <cellStyle name="常规 10 37 11" xfId="1975"/>
    <cellStyle name="常规 10 42 11" xfId="1976"/>
    <cellStyle name="20% - 强调文字颜色 3 5 2 2" xfId="1977"/>
    <cellStyle name="百分比 2 11 4" xfId="1978"/>
    <cellStyle name="20% - 强调文字颜色 3 5 3" xfId="1979"/>
    <cellStyle name="20% - 强调文字颜色 3 6" xfId="1980"/>
    <cellStyle name="20% - 强调文字颜色 3 6 2" xfId="1981"/>
    <cellStyle name="标题 1 4 11" xfId="1982"/>
    <cellStyle name="常规 10 47 11" xfId="1983"/>
    <cellStyle name="20% - 强调文字颜色 3 6 2 2" xfId="1984"/>
    <cellStyle name="20% - 强调文字颜色 3 6 3" xfId="1985"/>
    <cellStyle name="60% - 强调文字颜色 1 3 2 2" xfId="1986"/>
    <cellStyle name="60% - 强调文字颜色 4 4 4 2" xfId="1987"/>
    <cellStyle name="常规 26 7 6 2" xfId="1988"/>
    <cellStyle name="20% - 强调文字颜色 3 7" xfId="1989"/>
    <cellStyle name="20% - 强调文字颜色 3 7 2" xfId="1990"/>
    <cellStyle name="20% - 强调文字颜色 3 7 2 2" xfId="1991"/>
    <cellStyle name="20% - 强调文字颜色 3 7 3" xfId="1992"/>
    <cellStyle name="60% - 强调文字颜色 1 3 3 2" xfId="1993"/>
    <cellStyle name="20% - 强调文字颜色 3 8" xfId="1994"/>
    <cellStyle name="20% - 强调文字颜色 3 8 2" xfId="1995"/>
    <cellStyle name="20% - 强调文字颜色 3 8 2 2" xfId="1996"/>
    <cellStyle name="20% - 强调文字颜色 3 8 3" xfId="1997"/>
    <cellStyle name="60% - 强调文字颜色 1 3 4 2" xfId="1998"/>
    <cellStyle name="20% - 强调文字颜色 3 9 2" xfId="1999"/>
    <cellStyle name="标题 2 2 2 6" xfId="2000"/>
    <cellStyle name="60% - 强调文字颜色 3 10 2" xfId="2001"/>
    <cellStyle name="60% - 强调文字颜色 3 10 2 2" xfId="2002"/>
    <cellStyle name="20% - 强调文字颜色 3 9 2 2" xfId="2003"/>
    <cellStyle name="常规 2 26 2" xfId="2004"/>
    <cellStyle name="常规 2 31 2" xfId="2005"/>
    <cellStyle name="60% - 强调文字颜色 3 10 3" xfId="2006"/>
    <cellStyle name="20% - 强调文字颜色 3 9 3" xfId="2007"/>
    <cellStyle name="60% - 强调文字颜色 1 3 5 2" xfId="2008"/>
    <cellStyle name="常规 2 36 10 2" xfId="2009"/>
    <cellStyle name="常规 2 41 10 2" xfId="2010"/>
    <cellStyle name="常规 10 14" xfId="2011"/>
    <cellStyle name="60% - 强调文字颜色 6 12" xfId="2012"/>
    <cellStyle name="常规 14 26 14" xfId="2013"/>
    <cellStyle name="常规 14 31 14" xfId="2014"/>
    <cellStyle name="40% - 强调文字颜色 5 11" xfId="2015"/>
    <cellStyle name="20% - 强调文字颜色 4 10" xfId="2016"/>
    <cellStyle name="差 4 6" xfId="2017"/>
    <cellStyle name="常规 10 14 2" xfId="2018"/>
    <cellStyle name="解释性文本 7 6" xfId="2019"/>
    <cellStyle name="60% - 强调文字颜色 6 12 2" xfId="2020"/>
    <cellStyle name="常规 14 26 14 2" xfId="2021"/>
    <cellStyle name="常规 14 31 14 2" xfId="2022"/>
    <cellStyle name="常规 11 28 17" xfId="2023"/>
    <cellStyle name="常规 11 33 17" xfId="2024"/>
    <cellStyle name="40% - 强调文字颜色 5 11 2" xfId="2025"/>
    <cellStyle name="20% - 强调文字颜色 4 10 2" xfId="2026"/>
    <cellStyle name="常规 10 15" xfId="2027"/>
    <cellStyle name="常规 10 20" xfId="2028"/>
    <cellStyle name="60% - 强调文字颜色 6 13" xfId="2029"/>
    <cellStyle name="常规 14 26 15" xfId="2030"/>
    <cellStyle name="常规 14 31 15" xfId="2031"/>
    <cellStyle name="40% - 强调文字颜色 5 12" xfId="2032"/>
    <cellStyle name="20% - 强调文字颜色 4 11" xfId="2033"/>
    <cellStyle name="差 5 6" xfId="2034"/>
    <cellStyle name="常规 10 15 2" xfId="2035"/>
    <cellStyle name="常规 10 20 2" xfId="2036"/>
    <cellStyle name="解释性文本 8 6" xfId="2037"/>
    <cellStyle name="60% - 强调文字颜色 6 13 2" xfId="2038"/>
    <cellStyle name="常规 14 26 15 2" xfId="2039"/>
    <cellStyle name="常规 14 31 15 2" xfId="2040"/>
    <cellStyle name="40% - 强调文字颜色 5 12 2" xfId="2041"/>
    <cellStyle name="20% - 强调文字颜色 4 11 2" xfId="2042"/>
    <cellStyle name="常规 10 16" xfId="2043"/>
    <cellStyle name="常规 10 21" xfId="2044"/>
    <cellStyle name="60% - 强调文字颜色 6 14" xfId="2045"/>
    <cellStyle name="常规 14 26 16" xfId="2046"/>
    <cellStyle name="常规 14 31 16" xfId="2047"/>
    <cellStyle name="40% - 强调文字颜色 5 13" xfId="2048"/>
    <cellStyle name="20% - 强调文字颜色 4 12" xfId="2049"/>
    <cellStyle name="常规 14 3 15" xfId="2050"/>
    <cellStyle name="差 6 6" xfId="2051"/>
    <cellStyle name="常规 10 16 2" xfId="2052"/>
    <cellStyle name="常规 10 21 2" xfId="2053"/>
    <cellStyle name="解释性文本 9 6" xfId="2054"/>
    <cellStyle name="60% - 强调文字颜色 6 14 2" xfId="2055"/>
    <cellStyle name="常规 14 26 16 2" xfId="2056"/>
    <cellStyle name="常规 14 31 16 2" xfId="2057"/>
    <cellStyle name="40% - 强调文字颜色 5 13 2" xfId="2058"/>
    <cellStyle name="20% - 强调文字颜色 4 12 2" xfId="2059"/>
    <cellStyle name="常规 10 10 3 2 2" xfId="2060"/>
    <cellStyle name="常规 10 17" xfId="2061"/>
    <cellStyle name="常规 10 22" xfId="2062"/>
    <cellStyle name="60% - 强调文字颜色 6 15" xfId="2063"/>
    <cellStyle name="常规 14 26 17" xfId="2064"/>
    <cellStyle name="常规 14 31 17" xfId="2065"/>
    <cellStyle name="40% - 强调文字颜色 5 14" xfId="2066"/>
    <cellStyle name="20% - 强调文字颜色 4 13" xfId="2067"/>
    <cellStyle name="常规 10 18" xfId="2068"/>
    <cellStyle name="常规 10 23" xfId="2069"/>
    <cellStyle name="60% - 强调文字颜色 6 16" xfId="2070"/>
    <cellStyle name="40% - 强调文字颜色 5 15" xfId="2071"/>
    <cellStyle name="常规 17 26 2" xfId="2072"/>
    <cellStyle name="常规 17 31 2" xfId="2073"/>
    <cellStyle name="常规 22 26 2" xfId="2074"/>
    <cellStyle name="常规 22 31 2" xfId="2075"/>
    <cellStyle name="常规 14 26 18" xfId="2076"/>
    <cellStyle name="常规 14 31 18" xfId="2077"/>
    <cellStyle name="20% - 强调文字颜色 4 14" xfId="2078"/>
    <cellStyle name="差 8 6" xfId="2079"/>
    <cellStyle name="40% - 强调文字颜色 5 15 2" xfId="2080"/>
    <cellStyle name="常规 17 26 2 2" xfId="2081"/>
    <cellStyle name="常规 17 31 2 2" xfId="2082"/>
    <cellStyle name="常规 22 26 2 2" xfId="2083"/>
    <cellStyle name="常规 22 31 2 2" xfId="2084"/>
    <cellStyle name="20% - 强调文字颜色 4 14 2" xfId="2085"/>
    <cellStyle name="差_安全 3" xfId="2086"/>
    <cellStyle name="差 9 6" xfId="2087"/>
    <cellStyle name="20% - 强调文字颜色 4 15 2" xfId="2088"/>
    <cellStyle name="常规 12 45 2 3" xfId="2089"/>
    <cellStyle name="20% - 强调文字颜色 4 16" xfId="2090"/>
    <cellStyle name="标题 5 3 2 2" xfId="2091"/>
    <cellStyle name="20% - 强调文字颜色 4 2" xfId="2092"/>
    <cellStyle name="差_安全 6" xfId="2093"/>
    <cellStyle name="常规 11 12 14 2" xfId="2094"/>
    <cellStyle name="20% - 强调文字颜色 4 2 2 5 2" xfId="2095"/>
    <cellStyle name="常规 12 9 15 2" xfId="2096"/>
    <cellStyle name="20% - 强调文字颜色 4 2 3 4 2" xfId="2097"/>
    <cellStyle name="常规 12 47 16 2" xfId="2098"/>
    <cellStyle name="百分比 2 10 8" xfId="2099"/>
    <cellStyle name="常规 12 9 16" xfId="2100"/>
    <cellStyle name="20% - 强调文字颜色 4 2 3 5" xfId="2101"/>
    <cellStyle name="常规 12 9 16 2" xfId="2102"/>
    <cellStyle name="20% - 强调文字颜色 4 2 3 5 2" xfId="2103"/>
    <cellStyle name="60% - 强调文字颜色 6 9 2 2" xfId="2104"/>
    <cellStyle name="强调文字颜色 3 9 7" xfId="2105"/>
    <cellStyle name="常规 33 2 19 2" xfId="2106"/>
    <cellStyle name="常规 33 2 24 2" xfId="2107"/>
    <cellStyle name="常规 12 9 17" xfId="2108"/>
    <cellStyle name="20% - 强调文字颜色 4 2 3 6" xfId="2109"/>
    <cellStyle name="常规 11 6 14 2" xfId="2110"/>
    <cellStyle name="40% - 强调文字颜色 5 3 6 2" xfId="2111"/>
    <cellStyle name="常规 15 14 2 2" xfId="2112"/>
    <cellStyle name="20% - 强调文字颜色 4 2 4" xfId="2113"/>
    <cellStyle name="百分比 2 11 5" xfId="2114"/>
    <cellStyle name="20% - 强调文字颜色 4 2 4 2" xfId="2115"/>
    <cellStyle name="常规 12 27 2 2" xfId="2116"/>
    <cellStyle name="常规 12 32 2 2" xfId="2117"/>
    <cellStyle name="20% - 强调文字颜色 4 2 5" xfId="2118"/>
    <cellStyle name="常规 34 14 2" xfId="2119"/>
    <cellStyle name="常规 29 14 2" xfId="2120"/>
    <cellStyle name="常规 15 13 6 2" xfId="2121"/>
    <cellStyle name="60% - 强调文字颜色 1 3 2 3" xfId="2122"/>
    <cellStyle name="常规 12 27 2 2 2" xfId="2123"/>
    <cellStyle name="常规 12 32 2 2 2" xfId="2124"/>
    <cellStyle name="20% - 强调文字颜色 4 2 5 2" xfId="2125"/>
    <cellStyle name="常规 12 27 2 3" xfId="2126"/>
    <cellStyle name="常规 12 32 2 3" xfId="2127"/>
    <cellStyle name="20% - 强调文字颜色 4 2 6" xfId="2128"/>
    <cellStyle name="常规 12 27 2 3 2" xfId="2129"/>
    <cellStyle name="常规 12 32 2 3 2" xfId="2130"/>
    <cellStyle name="20% - 强调文字颜色 4 2 6 2" xfId="2131"/>
    <cellStyle name="常规 12 27 2 4" xfId="2132"/>
    <cellStyle name="常规 12 32 2 4" xfId="2133"/>
    <cellStyle name="20% - 强调文字颜色 4 2 7" xfId="2134"/>
    <cellStyle name="常规 11 13 11" xfId="2135"/>
    <cellStyle name="20% - 强调文字颜色 4 2 7 2" xfId="2136"/>
    <cellStyle name="60% - 强调文字颜色 4 12 2 2" xfId="2137"/>
    <cellStyle name="20% - 强调文字颜色 4 3" xfId="2138"/>
    <cellStyle name="常规 11 6 15" xfId="2139"/>
    <cellStyle name="40% - 强调文字颜色 5 3 7" xfId="2140"/>
    <cellStyle name="20% - 强调文字颜色 4 3 2" xfId="2141"/>
    <cellStyle name="常规 15 14 3 2" xfId="2142"/>
    <cellStyle name="20% - 强调文字颜色 4 3 4" xfId="2143"/>
    <cellStyle name="常规 11 17 11" xfId="2144"/>
    <cellStyle name="常规 11 22 11" xfId="2145"/>
    <cellStyle name="20% - 强调文字颜色 4 3 2 2" xfId="2146"/>
    <cellStyle name="20% - 强调文字颜色 4 3 4 2" xfId="2147"/>
    <cellStyle name="常规 11 17 11 2" xfId="2148"/>
    <cellStyle name="常规 11 22 11 2" xfId="2149"/>
    <cellStyle name="20% - 强调文字颜色 4 3 2 2 2" xfId="2150"/>
    <cellStyle name="20% - 强调文字颜色 4 3 2 2 2 2" xfId="2151"/>
    <cellStyle name="20% - 强调文字颜色 4 3 2 2 3" xfId="2152"/>
    <cellStyle name="常规 12 27 3 2" xfId="2153"/>
    <cellStyle name="常规 12 32 3 2" xfId="2154"/>
    <cellStyle name="20% - 强调文字颜色 4 3 5" xfId="2155"/>
    <cellStyle name="常规 11 17 12" xfId="2156"/>
    <cellStyle name="常规 11 22 12" xfId="2157"/>
    <cellStyle name="20% - 强调文字颜色 4 3 2 3" xfId="2158"/>
    <cellStyle name="20% - 强调文字颜色 4 3 3" xfId="2159"/>
    <cellStyle name="常规 15 14 4 2" xfId="2160"/>
    <cellStyle name="20% - 强调文字颜色 4 4 4" xfId="2161"/>
    <cellStyle name="20% - 强调文字颜色 4 3 3 2" xfId="2162"/>
    <cellStyle name="常规 33 29 6" xfId="2163"/>
    <cellStyle name="常规 33 34 6" xfId="2164"/>
    <cellStyle name="20% - 强调文字颜色 4 4 4 2" xfId="2165"/>
    <cellStyle name="20% - 强调文字颜色 4 3 3 2 2" xfId="2166"/>
    <cellStyle name="常规 12 27 4 2" xfId="2167"/>
    <cellStyle name="常规 12 32 4 2" xfId="2168"/>
    <cellStyle name="20% - 强调文字颜色 4 4 5" xfId="2169"/>
    <cellStyle name="20% - 强调文字颜色 4 3 3 3" xfId="2170"/>
    <cellStyle name="常规 15 14 6 2" xfId="2171"/>
    <cellStyle name="60% - 强调文字颜色 1 4 2 3" xfId="2172"/>
    <cellStyle name="常规 12 27 3 2 2" xfId="2173"/>
    <cellStyle name="常规 12 32 3 2 2" xfId="2174"/>
    <cellStyle name="20% - 强调文字颜色 4 3 5 2" xfId="2175"/>
    <cellStyle name="常规 12 27 3 3" xfId="2176"/>
    <cellStyle name="常规 12 32 3 3" xfId="2177"/>
    <cellStyle name="20% - 强调文字颜色 4 3 6" xfId="2178"/>
    <cellStyle name="常规 12 27 3 3 2" xfId="2179"/>
    <cellStyle name="常规 12 32 3 3 2" xfId="2180"/>
    <cellStyle name="20% - 强调文字颜色 4 3 6 2" xfId="2181"/>
    <cellStyle name="常规 12 27 3 4" xfId="2182"/>
    <cellStyle name="常规 12 32 3 4" xfId="2183"/>
    <cellStyle name="20% - 强调文字颜色 4 3 7" xfId="2184"/>
    <cellStyle name="20% - 强调文字颜色 4 4" xfId="2185"/>
    <cellStyle name="20% - 强调文字颜色 4 4 2" xfId="2186"/>
    <cellStyle name="常规 15 15 3 2" xfId="2187"/>
    <cellStyle name="常规 15 20 3 2" xfId="2188"/>
    <cellStyle name="20% - 强调文字颜色 5 3 4" xfId="2189"/>
    <cellStyle name="强调文字颜色 5 8 3" xfId="2190"/>
    <cellStyle name="常规 33 27 6" xfId="2191"/>
    <cellStyle name="常规 33 32 6" xfId="2192"/>
    <cellStyle name="常规 11 27 11" xfId="2193"/>
    <cellStyle name="常规 11 32 11" xfId="2194"/>
    <cellStyle name="20% - 强调文字颜色 4 4 2 2" xfId="2195"/>
    <cellStyle name="20% - 强调文字颜色 4 4 3" xfId="2196"/>
    <cellStyle name="常规 15 15 4 2" xfId="2197"/>
    <cellStyle name="常规 15 20 4 2" xfId="2198"/>
    <cellStyle name="20% - 强调文字颜色 5 4 4" xfId="2199"/>
    <cellStyle name="强调文字颜色 5 9 3" xfId="2200"/>
    <cellStyle name="常规 33 28 6" xfId="2201"/>
    <cellStyle name="常规 33 33 6" xfId="2202"/>
    <cellStyle name="20% - 强调文字颜色 4 4 3 2" xfId="2203"/>
    <cellStyle name="常规 15 15 6 2" xfId="2204"/>
    <cellStyle name="常规 15 20 6 2" xfId="2205"/>
    <cellStyle name="60% - 强调文字颜色 1 5 2 3" xfId="2206"/>
    <cellStyle name="常规 33 35 6" xfId="2207"/>
    <cellStyle name="常规 33 40 6" xfId="2208"/>
    <cellStyle name="常规 12 27 4 2 2" xfId="2209"/>
    <cellStyle name="常规 12 32 4 2 2" xfId="2210"/>
    <cellStyle name="20% - 强调文字颜色 4 4 5 2" xfId="2211"/>
    <cellStyle name="常规 12 27 4 3" xfId="2212"/>
    <cellStyle name="常规 12 32 4 3" xfId="2213"/>
    <cellStyle name="20% - 强调文字颜色 4 4 6" xfId="2214"/>
    <cellStyle name="20% - 强调文字颜色 4 5" xfId="2215"/>
    <cellStyle name="20% - 强调文字颜色 4 5 2" xfId="2216"/>
    <cellStyle name="常规 15 16 3 2" xfId="2217"/>
    <cellStyle name="常规 15 21 3 2" xfId="2218"/>
    <cellStyle name="常规 14 35 9" xfId="2219"/>
    <cellStyle name="常规 14 40 9" xfId="2220"/>
    <cellStyle name="20% - 强调文字颜色 6 3 4" xfId="2221"/>
    <cellStyle name="常规 11 37 11" xfId="2222"/>
    <cellStyle name="常规 11 42 11" xfId="2223"/>
    <cellStyle name="20% - 强调文字颜色 4 5 2 2" xfId="2224"/>
    <cellStyle name="20% - 强调文字颜色 4 5 3" xfId="2225"/>
    <cellStyle name="20% - 强调文字颜色 4 6" xfId="2226"/>
    <cellStyle name="20% - 强调文字颜色 4 6 2" xfId="2227"/>
    <cellStyle name="常规 10 10 2 9" xfId="2228"/>
    <cellStyle name="常规 11 47 11" xfId="2229"/>
    <cellStyle name="20% - 强调文字颜色 4 6 2 2" xfId="2230"/>
    <cellStyle name="20% - 强调文字颜色 4 6 3" xfId="2231"/>
    <cellStyle name="60% - 强调文字颜色 1 4 2 2" xfId="2232"/>
    <cellStyle name="60% - 强调文字颜色 4 4 5 2" xfId="2233"/>
    <cellStyle name="常规 26 7 7 2" xfId="2234"/>
    <cellStyle name="20% - 强调文字颜色 4 7" xfId="2235"/>
    <cellStyle name="20% - 强调文字颜色 4 7 2" xfId="2236"/>
    <cellStyle name="20% - 强调文字颜色 4 7 2 2" xfId="2237"/>
    <cellStyle name="20% - 强调文字颜色 4 7 3" xfId="2238"/>
    <cellStyle name="60% - 强调文字颜色 1 4 3 2" xfId="2239"/>
    <cellStyle name="20% - 强调文字颜色 4 8" xfId="2240"/>
    <cellStyle name="20% - 强调文字颜色 4 8 2" xfId="2241"/>
    <cellStyle name="20% - 强调文字颜色 4 8 2 2" xfId="2242"/>
    <cellStyle name="20% - 强调文字颜色 4 8 3" xfId="2243"/>
    <cellStyle name="60% - 强调文字颜色 1 4 4 2" xfId="2244"/>
    <cellStyle name="20% - 强调文字颜色 4 9 2" xfId="2245"/>
    <cellStyle name="20% - 强调文字颜色 4 9 2 2" xfId="2246"/>
    <cellStyle name="20% - 强调文字颜色 4 9 3" xfId="2247"/>
    <cellStyle name="60% - 强调文字颜色 1 4 5 2" xfId="2248"/>
    <cellStyle name="好 6 2 6" xfId="2249"/>
    <cellStyle name="常规 14 27 14" xfId="2250"/>
    <cellStyle name="常规 14 32 14" xfId="2251"/>
    <cellStyle name="40% - 强调文字颜色 6 11" xfId="2252"/>
    <cellStyle name="20% - 强调文字颜色 5 10" xfId="2253"/>
    <cellStyle name="常规 14 27 14 2" xfId="2254"/>
    <cellStyle name="常规 14 32 14 2" xfId="2255"/>
    <cellStyle name="40% - 强调文字颜色 6 11 2" xfId="2256"/>
    <cellStyle name="常规 23 35 13" xfId="2257"/>
    <cellStyle name="常规 23 40 13" xfId="2258"/>
    <cellStyle name="20% - 强调文字颜色 5 10 2" xfId="2259"/>
    <cellStyle name="好 6 2 7" xfId="2260"/>
    <cellStyle name="常规 14 27 15" xfId="2261"/>
    <cellStyle name="常规 14 32 15" xfId="2262"/>
    <cellStyle name="40% - 强调文字颜色 6 12" xfId="2263"/>
    <cellStyle name="标题 9 2 4 2" xfId="2264"/>
    <cellStyle name="20% - 强调文字颜色 5 11" xfId="2265"/>
    <cellStyle name="常规 14 27 15 2" xfId="2266"/>
    <cellStyle name="常规 14 32 15 2" xfId="2267"/>
    <cellStyle name="60% - 强调文字颜色 3 6 2 6" xfId="2268"/>
    <cellStyle name="40% - 强调文字颜色 6 12 2" xfId="2269"/>
    <cellStyle name="20% - 强调文字颜色 5 11 2" xfId="2270"/>
    <cellStyle name="好 6 2 8" xfId="2271"/>
    <cellStyle name="常规 14 27 16" xfId="2272"/>
    <cellStyle name="常规 14 32 16" xfId="2273"/>
    <cellStyle name="40% - 强调文字颜色 6 13" xfId="2274"/>
    <cellStyle name="20% - 强调文字颜色 5 12" xfId="2275"/>
    <cellStyle name="常规 14 27 16 2" xfId="2276"/>
    <cellStyle name="常规 14 32 16 2" xfId="2277"/>
    <cellStyle name="40% - 强调文字颜色 6 13 2" xfId="2278"/>
    <cellStyle name="20% - 强调文字颜色 5 12 2" xfId="2279"/>
    <cellStyle name="常规 14 27 17" xfId="2280"/>
    <cellStyle name="常规 14 32 17" xfId="2281"/>
    <cellStyle name="40% - 强调文字颜色 6 14" xfId="2282"/>
    <cellStyle name="20% - 强调文字颜色 5 13" xfId="2283"/>
    <cellStyle name="常规 14 27 17 2" xfId="2284"/>
    <cellStyle name="常规 14 32 17 2" xfId="2285"/>
    <cellStyle name="40% - 强调文字颜色 6 14 2" xfId="2286"/>
    <cellStyle name="20% - 强调文字颜色 5 13 2" xfId="2287"/>
    <cellStyle name="常规 26 5 15 2" xfId="2288"/>
    <cellStyle name="常规 10 10 12" xfId="2289"/>
    <cellStyle name="60% - 强调文字颜色 5 2 2 3" xfId="2290"/>
    <cellStyle name="40% - 强调文字颜色 6 15 2" xfId="2291"/>
    <cellStyle name="常规 17 36 2 2" xfId="2292"/>
    <cellStyle name="常规 17 41 2 2" xfId="2293"/>
    <cellStyle name="常规 22 36 2 2" xfId="2294"/>
    <cellStyle name="常规 22 41 2 2" xfId="2295"/>
    <cellStyle name="20% - 强调文字颜色 5 14 2" xfId="2296"/>
    <cellStyle name="40% - 强调文字颜色 6 16" xfId="2297"/>
    <cellStyle name="常规 17 36 3" xfId="2298"/>
    <cellStyle name="常规 17 41 3" xfId="2299"/>
    <cellStyle name="常规 22 36 3" xfId="2300"/>
    <cellStyle name="常规 22 41 3" xfId="2301"/>
    <cellStyle name="20% - 强调文字颜色 5 15" xfId="2302"/>
    <cellStyle name="常规 17 17 2 2 2" xfId="2303"/>
    <cellStyle name="常规 17 22 2 2 2" xfId="2304"/>
    <cellStyle name="差_环境 7" xfId="2305"/>
    <cellStyle name="60% - 强调文字颜色 5 2 3 3" xfId="2306"/>
    <cellStyle name="常规 23 36 13" xfId="2307"/>
    <cellStyle name="常规 23 41 13" xfId="2308"/>
    <cellStyle name="20% - 强调文字颜色 5 15 2" xfId="2309"/>
    <cellStyle name="60% - 强调文字颜色 5 2 3 3 2" xfId="2310"/>
    <cellStyle name="60% - 强调文字颜色 4 4 2 5" xfId="2311"/>
    <cellStyle name="常规 23 36 13 2" xfId="2312"/>
    <cellStyle name="常规 23 41 13 2" xfId="2313"/>
    <cellStyle name="20% - 强调文字颜色 5 15 2 2" xfId="2314"/>
    <cellStyle name="常规 17 36 4" xfId="2315"/>
    <cellStyle name="常规 17 41 4" xfId="2316"/>
    <cellStyle name="常规 22 36 4" xfId="2317"/>
    <cellStyle name="常规 22 41 4" xfId="2318"/>
    <cellStyle name="差_义务教育阶段教职工人数（教育厅提供最终） 35" xfId="2319"/>
    <cellStyle name="常规 11 25" xfId="2320"/>
    <cellStyle name="常规 11 30" xfId="2321"/>
    <cellStyle name="差_奖励补助测算5.24冯铸 10" xfId="2322"/>
    <cellStyle name="常规 12 48 13 2" xfId="2323"/>
    <cellStyle name="差 2 3 4 2" xfId="2324"/>
    <cellStyle name="常规 14 2 2" xfId="2325"/>
    <cellStyle name="常规 6 2 8 3 2" xfId="2326"/>
    <cellStyle name="20% - 强调文字颜色 5 16" xfId="2327"/>
    <cellStyle name="20% - 强调文字颜色 5 2" xfId="2328"/>
    <cellStyle name="40% - 强调文字颜色 6 2 7 2" xfId="2329"/>
    <cellStyle name="40% - 强调文字颜色 2 7" xfId="2330"/>
    <cellStyle name="常规 2 18 4 5" xfId="2331"/>
    <cellStyle name="常规 12 12 11" xfId="2332"/>
    <cellStyle name="20% - 强调文字颜色 5 2 2 2" xfId="2333"/>
    <cellStyle name="常规 3 3 17" xfId="2334"/>
    <cellStyle name="常规 3 3 22" xfId="2335"/>
    <cellStyle name="60% - 强调文字颜色 3 7 7" xfId="2336"/>
    <cellStyle name="常规 8 42 15 2" xfId="2337"/>
    <cellStyle name="常规 8 37 15 2" xfId="2338"/>
    <cellStyle name="常规 26 12 3" xfId="2339"/>
    <cellStyle name="40% - 强调文字颜色 1 2 3 5" xfId="2340"/>
    <cellStyle name="40% - 强调文字颜色 2 7 2" xfId="2341"/>
    <cellStyle name="常规 12 12 11 2" xfId="2342"/>
    <cellStyle name="20% - 强调文字颜色 5 2 2 2 2" xfId="2343"/>
    <cellStyle name="40% - 强调文字颜色 2 8" xfId="2344"/>
    <cellStyle name="常规 12 12 12" xfId="2345"/>
    <cellStyle name="常规 6 21 6 2" xfId="2346"/>
    <cellStyle name="常规 6 16 6 2" xfId="2347"/>
    <cellStyle name="20% - 强调文字颜色 5 2 2 3" xfId="2348"/>
    <cellStyle name="常规 12 12 12 2" xfId="2349"/>
    <cellStyle name="20% - 强调文字颜色 5 2 2 3 2" xfId="2350"/>
    <cellStyle name="标题 1 3" xfId="2351"/>
    <cellStyle name="60% - 强调文字颜色 3 8 7" xfId="2352"/>
    <cellStyle name="常规 8 42 16 2" xfId="2353"/>
    <cellStyle name="常规 8 37 16 2" xfId="2354"/>
    <cellStyle name="常规 26 13 3" xfId="2355"/>
    <cellStyle name="40% - 强调文字颜色 2 8 2" xfId="2356"/>
    <cellStyle name="40% - 强调文字颜色 2 9" xfId="2357"/>
    <cellStyle name="常规 3 29 6 2" xfId="2358"/>
    <cellStyle name="常规 3 34 6 2" xfId="2359"/>
    <cellStyle name="常规 12 12 13" xfId="2360"/>
    <cellStyle name="20% - 强调文字颜色 5 2 2 4" xfId="2361"/>
    <cellStyle name="常规 12 12 13 2" xfId="2362"/>
    <cellStyle name="20% - 强调文字颜色 5 2 2 4 2" xfId="2363"/>
    <cellStyle name="标题 2 3" xfId="2364"/>
    <cellStyle name="60% - 强调文字颜色 3 9 7" xfId="2365"/>
    <cellStyle name="常规 8 42 17 2" xfId="2366"/>
    <cellStyle name="常规 8 37 17 2" xfId="2367"/>
    <cellStyle name="常规 26 14 3" xfId="2368"/>
    <cellStyle name="40% - 强调文字颜色 2 9 2" xfId="2369"/>
    <cellStyle name="常规 9 8 8 2" xfId="2370"/>
    <cellStyle name="常规 12 12 14" xfId="2371"/>
    <cellStyle name="20% - 强调文字颜色 5 2 2 5" xfId="2372"/>
    <cellStyle name="常规 12 12 14 2" xfId="2373"/>
    <cellStyle name="20% - 强调文字颜色 5 2 2 5 2" xfId="2374"/>
    <cellStyle name="标题 3 3" xfId="2375"/>
    <cellStyle name="60% - 强调文字颜色 5 6 2 7" xfId="2376"/>
    <cellStyle name="常规 12 12 15" xfId="2377"/>
    <cellStyle name="20% - 强调文字颜色 5 2 2 6" xfId="2378"/>
    <cellStyle name="40% - 强调文字颜色 3 7" xfId="2379"/>
    <cellStyle name="常规 17 9 13" xfId="2380"/>
    <cellStyle name="常规 22 9 13" xfId="2381"/>
    <cellStyle name="20% - 强调文字颜色 5 2 3 2" xfId="2382"/>
    <cellStyle name="常规 3 8 17" xfId="2383"/>
    <cellStyle name="60% - 强调文字颜色 4 7 7" xfId="2384"/>
    <cellStyle name="40% - 强调文字颜色 3 7 2" xfId="2385"/>
    <cellStyle name="常规 17 9 13 2" xfId="2386"/>
    <cellStyle name="常规 22 9 13 2" xfId="2387"/>
    <cellStyle name="常规 9 2 3 5" xfId="2388"/>
    <cellStyle name="20% - 强调文字颜色 5 2 3 2 2" xfId="2389"/>
    <cellStyle name="40% - 强调文字颜色 3 8" xfId="2390"/>
    <cellStyle name="常规 17 9 14" xfId="2391"/>
    <cellStyle name="常规 22 9 14" xfId="2392"/>
    <cellStyle name="常规 6 21 7 2" xfId="2393"/>
    <cellStyle name="常规 6 16 7 2" xfId="2394"/>
    <cellStyle name="20% - 强调文字颜色 5 2 3 3" xfId="2395"/>
    <cellStyle name="60% - 强调文字颜色 4 8 7" xfId="2396"/>
    <cellStyle name="40% - 强调文字颜色 3 8 2" xfId="2397"/>
    <cellStyle name="常规 17 9 14 2" xfId="2398"/>
    <cellStyle name="常规 22 9 14 2" xfId="2399"/>
    <cellStyle name="20% - 强调文字颜色 5 2 3 3 2" xfId="2400"/>
    <cellStyle name="40% - 强调文字颜色 3 9" xfId="2401"/>
    <cellStyle name="常规 17 9 15" xfId="2402"/>
    <cellStyle name="常规 22 9 15" xfId="2403"/>
    <cellStyle name="常规 3 29 7 2" xfId="2404"/>
    <cellStyle name="常规 3 34 7 2" xfId="2405"/>
    <cellStyle name="20% - 强调文字颜色 5 2 3 4" xfId="2406"/>
    <cellStyle name="60% - 强调文字颜色 4 9 7" xfId="2407"/>
    <cellStyle name="40% - 强调文字颜色 3 9 2" xfId="2408"/>
    <cellStyle name="常规 17 9 15 2" xfId="2409"/>
    <cellStyle name="常规 22 9 15 2" xfId="2410"/>
    <cellStyle name="20% - 强调文字颜色 5 2 3 4 2" xfId="2411"/>
    <cellStyle name="常规 17 9 16" xfId="2412"/>
    <cellStyle name="常规 22 9 16" xfId="2413"/>
    <cellStyle name="20% - 强调文字颜色 5 2 3 5" xfId="2414"/>
    <cellStyle name="60% - 强调文字颜色 5 7 2 7" xfId="2415"/>
    <cellStyle name="常规 17 9 16 2" xfId="2416"/>
    <cellStyle name="常规 22 9 16 2" xfId="2417"/>
    <cellStyle name="20% - 强调文字颜色 5 2 3 5 2" xfId="2418"/>
    <cellStyle name="常规 17 9 17" xfId="2419"/>
    <cellStyle name="常规 22 9 17" xfId="2420"/>
    <cellStyle name="20% - 强调文字颜色 5 2 3 6" xfId="2421"/>
    <cellStyle name="常规 15 15 2 2" xfId="2422"/>
    <cellStyle name="常规 15 20 2 2" xfId="2423"/>
    <cellStyle name="20% - 强调文字颜色 5 2 4" xfId="2424"/>
    <cellStyle name="40% - 强调文字颜色 4 7" xfId="2425"/>
    <cellStyle name="20% - 强调文字颜色 5 2 4 2" xfId="2426"/>
    <cellStyle name="常规 15 4 9 2" xfId="2427"/>
    <cellStyle name="标题 3 9 2 2 2" xfId="2428"/>
    <cellStyle name="常规 12 28 2 2" xfId="2429"/>
    <cellStyle name="常规 12 33 2 2" xfId="2430"/>
    <cellStyle name="20% - 强调文字颜色 5 2 5" xfId="2431"/>
    <cellStyle name="常规 3 45 16" xfId="2432"/>
    <cellStyle name="60% - 强调文字颜色 2 3 2 3" xfId="2433"/>
    <cellStyle name="40% - 强调文字颜色 5 7" xfId="2434"/>
    <cellStyle name="常规 12 28 2 2 2" xfId="2435"/>
    <cellStyle name="常规 12 33 2 2 2" xfId="2436"/>
    <cellStyle name="20% - 强调文字颜色 5 2 5 2" xfId="2437"/>
    <cellStyle name="常规 26 17 11" xfId="2438"/>
    <cellStyle name="常规 26 22 11" xfId="2439"/>
    <cellStyle name="40% - 强调文字颜色 2 3 2 2 2" xfId="2440"/>
    <cellStyle name="常规 10 3 28" xfId="2441"/>
    <cellStyle name="常规 10 3 33" xfId="2442"/>
    <cellStyle name="常规 12 28 2 3" xfId="2443"/>
    <cellStyle name="常规 12 33 2 3" xfId="2444"/>
    <cellStyle name="20% - 强调文字颜色 5 2 6" xfId="2445"/>
    <cellStyle name="常规 3 7 15" xfId="2446"/>
    <cellStyle name="60% - 强调文字颜色 4 2 5" xfId="2447"/>
    <cellStyle name="常规 15 46 13" xfId="2448"/>
    <cellStyle name="注释 6 2 2 4" xfId="2449"/>
    <cellStyle name="常规 12 10 4" xfId="2450"/>
    <cellStyle name="40% - 强调文字颜色 6 7" xfId="2451"/>
    <cellStyle name="常规 26 17 11 2" xfId="2452"/>
    <cellStyle name="常规 26 22 11 2" xfId="2453"/>
    <cellStyle name="40% - 强调文字颜色 2 3 2 2 2 2" xfId="2454"/>
    <cellStyle name="常规 10 3 28 2" xfId="2455"/>
    <cellStyle name="常规 10 3 33 2" xfId="2456"/>
    <cellStyle name="常规 12 28 2 3 2" xfId="2457"/>
    <cellStyle name="常规 12 33 2 3 2" xfId="2458"/>
    <cellStyle name="20% - 强调文字颜色 5 2 6 2" xfId="2459"/>
    <cellStyle name="常规 26 17 12" xfId="2460"/>
    <cellStyle name="常规 26 22 12" xfId="2461"/>
    <cellStyle name="40% - 强调文字颜色 2 3 2 2 3" xfId="2462"/>
    <cellStyle name="常规 10 3 29" xfId="2463"/>
    <cellStyle name="常规 10 3 34" xfId="2464"/>
    <cellStyle name="常规 2 11 14 2" xfId="2465"/>
    <cellStyle name="常规 12 28 2 4" xfId="2466"/>
    <cellStyle name="常规 12 33 2 4" xfId="2467"/>
    <cellStyle name="20% - 强调文字颜色 5 2 7" xfId="2468"/>
    <cellStyle name="60% - 强调文字颜色 4 3 5" xfId="2469"/>
    <cellStyle name="常规 12 13 11" xfId="2470"/>
    <cellStyle name="20% - 强调文字颜色 5 2 7 2" xfId="2471"/>
    <cellStyle name="标题 6 2 3 2" xfId="2472"/>
    <cellStyle name="20% - 强调文字颜色 5 2 8" xfId="2473"/>
    <cellStyle name="常规 8 7 2 2 2" xfId="2474"/>
    <cellStyle name="20% - 强调文字颜色 5 3" xfId="2475"/>
    <cellStyle name="40% - 强调文字颜色 6 3 7" xfId="2476"/>
    <cellStyle name="20% - 强调文字颜色 5 3 2" xfId="2477"/>
    <cellStyle name="常规 12 17 11" xfId="2478"/>
    <cellStyle name="常规 12 22 11" xfId="2479"/>
    <cellStyle name="20% - 强调文字颜色 5 3 2 2" xfId="2480"/>
    <cellStyle name="常规 12 46 4 2" xfId="2481"/>
    <cellStyle name="40% - 强调文字颜色 2 2 3 5" xfId="2482"/>
    <cellStyle name="常规 12 17 11 2" xfId="2483"/>
    <cellStyle name="常规 12 22 11 2" xfId="2484"/>
    <cellStyle name="20% - 强调文字颜色 5 3 2 2 2" xfId="2485"/>
    <cellStyle name="标题 9 2 3" xfId="2486"/>
    <cellStyle name="常规 12 46 4 2 2" xfId="2487"/>
    <cellStyle name="40% - 强调文字颜色 2 2 3 5 2" xfId="2488"/>
    <cellStyle name="20% - 强调文字颜色 5 3 2 2 2 2" xfId="2489"/>
    <cellStyle name="常规 12 46 4 3" xfId="2490"/>
    <cellStyle name="40% - 强调文字颜色 2 2 3 6" xfId="2491"/>
    <cellStyle name="常规 10 76 2" xfId="2492"/>
    <cellStyle name="常规 10 81 2" xfId="2493"/>
    <cellStyle name="20% - 强调文字颜色 5 3 2 2 3" xfId="2494"/>
    <cellStyle name="常规 12 17 12" xfId="2495"/>
    <cellStyle name="常规 12 22 12" xfId="2496"/>
    <cellStyle name="常规 6 22 6 2" xfId="2497"/>
    <cellStyle name="常规 6 17 6 2" xfId="2498"/>
    <cellStyle name="20% - 强调文字颜色 5 3 2 3" xfId="2499"/>
    <cellStyle name="20% - 强调文字颜色 5 3 3" xfId="2500"/>
    <cellStyle name="20% - 强调文字颜色 5 3 3 2" xfId="2501"/>
    <cellStyle name="常规 25 2 2 10" xfId="2502"/>
    <cellStyle name="20% - 强调文字颜色 5 3 3 2 2" xfId="2503"/>
    <cellStyle name="常规 6 22 7 2" xfId="2504"/>
    <cellStyle name="常规 6 17 7 2" xfId="2505"/>
    <cellStyle name="20% - 强调文字颜色 5 3 3 3" xfId="2506"/>
    <cellStyle name="20% - 强调文字颜色 5 3 4 2" xfId="2507"/>
    <cellStyle name="标题 3 9 2 3 2" xfId="2508"/>
    <cellStyle name="常规 12 28 3 2" xfId="2509"/>
    <cellStyle name="常规 12 33 3 2" xfId="2510"/>
    <cellStyle name="20% - 强调文字颜色 5 3 5" xfId="2511"/>
    <cellStyle name="60% - 强调文字颜色 2 4 2 3" xfId="2512"/>
    <cellStyle name="常规 12 28 3 2 2" xfId="2513"/>
    <cellStyle name="常规 12 33 3 2 2" xfId="2514"/>
    <cellStyle name="常规 2 4 19" xfId="2515"/>
    <cellStyle name="常规 2 4 24" xfId="2516"/>
    <cellStyle name="20% - 强调文字颜色 5 3 5 2" xfId="2517"/>
    <cellStyle name="常规 12 28 3 3" xfId="2518"/>
    <cellStyle name="常规 12 33 3 3" xfId="2519"/>
    <cellStyle name="20% - 强调文字颜色 5 3 6" xfId="2520"/>
    <cellStyle name="标题 1 5 2 2 2" xfId="2521"/>
    <cellStyle name="60% - 强调文字颜色 5 2 5" xfId="2522"/>
    <cellStyle name="常规 12 28 3 3 2" xfId="2523"/>
    <cellStyle name="常规 12 33 3 3 2" xfId="2524"/>
    <cellStyle name="20% - 强调文字颜色 5 3 6 2" xfId="2525"/>
    <cellStyle name="常规 12 28 3 4" xfId="2526"/>
    <cellStyle name="常规 12 33 3 4" xfId="2527"/>
    <cellStyle name="20% - 强调文字颜色 5 3 7" xfId="2528"/>
    <cellStyle name="20% - 强调文字颜色 5 4" xfId="2529"/>
    <cellStyle name="20% - 强调文字颜色 5 4 2" xfId="2530"/>
    <cellStyle name="常规 12 27 11" xfId="2531"/>
    <cellStyle name="常规 12 32 11" xfId="2532"/>
    <cellStyle name="20% - 强调文字颜色 5 4 2 2" xfId="2533"/>
    <cellStyle name="20% - 强调文字颜色 5 4 3" xfId="2534"/>
    <cellStyle name="20% - 强调文字颜色 5 4 3 2" xfId="2535"/>
    <cellStyle name="常规 10 10 18" xfId="2536"/>
    <cellStyle name="20% - 强调文字颜色 5 4 4 2" xfId="2537"/>
    <cellStyle name="常规 12 28 4 2" xfId="2538"/>
    <cellStyle name="常规 12 33 4 2" xfId="2539"/>
    <cellStyle name="20% - 强调文字颜色 5 4 5" xfId="2540"/>
    <cellStyle name="60% - 强调文字颜色 2 5 2 3" xfId="2541"/>
    <cellStyle name="常规 12 28 4 2 2" xfId="2542"/>
    <cellStyle name="常规 12 33 4 2 2" xfId="2543"/>
    <cellStyle name="常规 2 9 19" xfId="2544"/>
    <cellStyle name="常规 2 9 24" xfId="2545"/>
    <cellStyle name="20% - 强调文字颜色 5 4 5 2" xfId="2546"/>
    <cellStyle name="常规 12 28 4 3" xfId="2547"/>
    <cellStyle name="常规 12 33 4 3" xfId="2548"/>
    <cellStyle name="20% - 强调文字颜色 5 4 6" xfId="2549"/>
    <cellStyle name="标题 1 5 2 3 2" xfId="2550"/>
    <cellStyle name="20% - 强调文字颜色 5 5" xfId="2551"/>
    <cellStyle name="标题 3 14 2 2" xfId="2552"/>
    <cellStyle name="20% - 强调文字颜色 5 5 2" xfId="2553"/>
    <cellStyle name="常规 4 3 2 11" xfId="2554"/>
    <cellStyle name="常规 12 37 11" xfId="2555"/>
    <cellStyle name="常规 12 42 11" xfId="2556"/>
    <cellStyle name="20% - 强调文字颜色 5 5 2 2" xfId="2557"/>
    <cellStyle name="常规 10 19 10 2" xfId="2558"/>
    <cellStyle name="常规 10 24 10 2" xfId="2559"/>
    <cellStyle name="20% - 强调文字颜色 5 5 3" xfId="2560"/>
    <cellStyle name="常规 3 104" xfId="2561"/>
    <cellStyle name="常规 3 4 9" xfId="2562"/>
    <cellStyle name="常规 2 45 3 2" xfId="2563"/>
    <cellStyle name="常规 2 50 3 2" xfId="2564"/>
    <cellStyle name="常规 10 13 4 3" xfId="2565"/>
    <cellStyle name="60% - 强调文字颜色 6 3 2 2 2" xfId="2566"/>
    <cellStyle name="20% - 强调文字颜色 5 6" xfId="2567"/>
    <cellStyle name="常规 3 4 9 2" xfId="2568"/>
    <cellStyle name="60% - 强调文字颜色 6 3 2 2 2 2" xfId="2569"/>
    <cellStyle name="常规 10 2 2 6 3" xfId="2570"/>
    <cellStyle name="常规 10 13 4 3 2" xfId="2571"/>
    <cellStyle name="20% - 强调文字颜色 5 6 2" xfId="2572"/>
    <cellStyle name="常规 3 85" xfId="2573"/>
    <cellStyle name="常规 3 90" xfId="2574"/>
    <cellStyle name="60% - 强调文字颜色 6 3 2 2 2 2 2" xfId="2575"/>
    <cellStyle name="常规 10 2 2 6 3 2" xfId="2576"/>
    <cellStyle name="常规 10 13 4 3 2 2" xfId="2577"/>
    <cellStyle name="常规 12 47 11" xfId="2578"/>
    <cellStyle name="20% - 强调文字颜色 5 6 2 2" xfId="2579"/>
    <cellStyle name="常规 10 19 11 2" xfId="2580"/>
    <cellStyle name="常规 10 24 11 2" xfId="2581"/>
    <cellStyle name="20% - 强调文字颜色 5 6 3" xfId="2582"/>
    <cellStyle name="60% - 强调文字颜色 1 5 2 2" xfId="2583"/>
    <cellStyle name="注释 5 4 2" xfId="2584"/>
    <cellStyle name="常规 3 105" xfId="2585"/>
    <cellStyle name="常规 3 110" xfId="2586"/>
    <cellStyle name="常规 2 50 3 3" xfId="2587"/>
    <cellStyle name="常规 10 13 4 4" xfId="2588"/>
    <cellStyle name="60% - 强调文字颜色 6 3 2 2 3" xfId="2589"/>
    <cellStyle name="60% - 强调文字颜色 4 4 6 2" xfId="2590"/>
    <cellStyle name="常规 26 7 8 2" xfId="2591"/>
    <cellStyle name="常规 26 49 2 2" xfId="2592"/>
    <cellStyle name="20% - 强调文字颜色 5 7" xfId="2593"/>
    <cellStyle name="常规 8 4 2 10" xfId="2594"/>
    <cellStyle name="20% - 强调文字颜色 5 7 2" xfId="2595"/>
    <cellStyle name="20% - 强调文字颜色 5 7 2 2" xfId="2596"/>
    <cellStyle name="常规 10 19 12 2" xfId="2597"/>
    <cellStyle name="常规 10 24 12 2" xfId="2598"/>
    <cellStyle name="20% - 强调文字颜色 5 7 3" xfId="2599"/>
    <cellStyle name="60% - 强调文字颜色 1 5 3 2" xfId="2600"/>
    <cellStyle name="20% - 强调文字颜色 5 8" xfId="2601"/>
    <cellStyle name="20% - 强调文字颜色 5 8 2" xfId="2602"/>
    <cellStyle name="标题 2 5" xfId="2603"/>
    <cellStyle name="20% - 强调文字颜色 5 8 2 2" xfId="2604"/>
    <cellStyle name="常规 10 19 13 2" xfId="2605"/>
    <cellStyle name="常规 10 24 13 2" xfId="2606"/>
    <cellStyle name="20% - 强调文字颜色 5 8 3" xfId="2607"/>
    <cellStyle name="60% - 强调文字颜色 1 5 4 2" xfId="2608"/>
    <cellStyle name="20% - 强调文字颜色 5 9" xfId="2609"/>
    <cellStyle name="20% - 强调文字颜色 5 9 2" xfId="2610"/>
    <cellStyle name="标题 2 4 2 6" xfId="2611"/>
    <cellStyle name="百分比 2 2 2 3" xfId="2612"/>
    <cellStyle name="百分比 2 2 2 3 2" xfId="2613"/>
    <cellStyle name="20% - 强调文字颜色 5 9 2 2" xfId="2614"/>
    <cellStyle name="标题 2 4 2 7" xfId="2615"/>
    <cellStyle name="常规 10 19 14 2" xfId="2616"/>
    <cellStyle name="常规 10 24 14 2" xfId="2617"/>
    <cellStyle name="20% - 强调文字颜色 5 9 3" xfId="2618"/>
    <cellStyle name="百分比 2 2 2 4" xfId="2619"/>
    <cellStyle name="常规 6 44 3 3" xfId="2620"/>
    <cellStyle name="常规 6 39 3 3" xfId="2621"/>
    <cellStyle name="常规 28 4 3 3" xfId="2622"/>
    <cellStyle name="常规 11 25 4 3" xfId="2623"/>
    <cellStyle name="常规 11 30 4 3" xfId="2624"/>
    <cellStyle name="常规 9 31 3 4" xfId="2625"/>
    <cellStyle name="常规 9 26 3 4" xfId="2626"/>
    <cellStyle name="20% - 强调文字颜色 6 10" xfId="2627"/>
    <cellStyle name="常规 3 46 14" xfId="2628"/>
    <cellStyle name="常规 26 6 11 2" xfId="2629"/>
    <cellStyle name="60% - 强调文字颜色 4 6 3" xfId="2630"/>
    <cellStyle name="常规 11 25 4 3 2" xfId="2631"/>
    <cellStyle name="常规 11 30 4 3 2" xfId="2632"/>
    <cellStyle name="20% - 强调文字颜色 6 10 2" xfId="2633"/>
    <cellStyle name="常规 11 25 4 4" xfId="2634"/>
    <cellStyle name="常规 11 30 4 4" xfId="2635"/>
    <cellStyle name="20% - 强调文字颜色 6 11" xfId="2636"/>
    <cellStyle name="常规 14 28 15 2" xfId="2637"/>
    <cellStyle name="常规 14 33 15 2" xfId="2638"/>
    <cellStyle name="百分比 2 27" xfId="2639"/>
    <cellStyle name="常规 117 2" xfId="2640"/>
    <cellStyle name="常规 3 8 13" xfId="2641"/>
    <cellStyle name="常规 26 6 12 2" xfId="2642"/>
    <cellStyle name="60% - 强调文字颜色 4 7 3" xfId="2643"/>
    <cellStyle name="20% - 强调文字颜色 6 11 2" xfId="2644"/>
    <cellStyle name="常规 23 10 6 2" xfId="2645"/>
    <cellStyle name="注释 6 2 8" xfId="2646"/>
    <cellStyle name="常规 12 16" xfId="2647"/>
    <cellStyle name="常规 12 21" xfId="2648"/>
    <cellStyle name="60% - 强调文字颜色 1 8 2 2" xfId="2649"/>
    <cellStyle name="20% - 强调文字颜色 6 12" xfId="2650"/>
    <cellStyle name="常规 26 6 13 2" xfId="2651"/>
    <cellStyle name="60% - 强调文字颜色 4 8 3" xfId="2652"/>
    <cellStyle name="常规 12 16 2" xfId="2653"/>
    <cellStyle name="常规 12 21 2" xfId="2654"/>
    <cellStyle name="60% - 强调文字颜色 1 8 2 2 2" xfId="2655"/>
    <cellStyle name="20% - 强调文字颜色 6 12 2" xfId="2656"/>
    <cellStyle name="常规 23 10 6 3" xfId="2657"/>
    <cellStyle name="常规 15 18 6 2" xfId="2658"/>
    <cellStyle name="常规 15 23 6 2" xfId="2659"/>
    <cellStyle name="注释 6 2 9" xfId="2660"/>
    <cellStyle name="常规 12 17" xfId="2661"/>
    <cellStyle name="常规 12 22" xfId="2662"/>
    <cellStyle name="标题 1 10 2" xfId="2663"/>
    <cellStyle name="60% - 强调文字颜色 1 8 2 3" xfId="2664"/>
    <cellStyle name="常规 26 13 10 2" xfId="2665"/>
    <cellStyle name="20% - 强调文字颜色 6 13" xfId="2666"/>
    <cellStyle name="常规 12 17 2" xfId="2667"/>
    <cellStyle name="常规 12 22 2" xfId="2668"/>
    <cellStyle name="标题 1 10 2 2" xfId="2669"/>
    <cellStyle name="60% - 强调文字颜色 1 8 2 3 2" xfId="2670"/>
    <cellStyle name="百分比 2 2 9" xfId="2671"/>
    <cellStyle name="常规 26 6 14 2" xfId="2672"/>
    <cellStyle name="60% - 强调文字颜色 4 9 3" xfId="2673"/>
    <cellStyle name="20% - 强调文字颜色 6 13 2" xfId="2674"/>
    <cellStyle name="常规 12 36 6 2" xfId="2675"/>
    <cellStyle name="常规 12 41 6 2" xfId="2676"/>
    <cellStyle name="常规 12 18" xfId="2677"/>
    <cellStyle name="常规 12 23" xfId="2678"/>
    <cellStyle name="标题 1 10 3" xfId="2679"/>
    <cellStyle name="60% - 强调文字颜色 1 8 2 4" xfId="2680"/>
    <cellStyle name="常规 12 16 13 2" xfId="2681"/>
    <cellStyle name="常规 12 21 13 2" xfId="2682"/>
    <cellStyle name="20% - 强调文字颜色 6 14" xfId="2683"/>
    <cellStyle name="常规 12 18 2" xfId="2684"/>
    <cellStyle name="常规 12 23 2" xfId="2685"/>
    <cellStyle name="标题 1 10 3 2" xfId="2686"/>
    <cellStyle name="百分比 2 3 9" xfId="2687"/>
    <cellStyle name="60% - 强调文字颜色 5 7 2 3" xfId="2688"/>
    <cellStyle name="20% - 强调文字颜色 6 14 2" xfId="2689"/>
    <cellStyle name="常规 12 19" xfId="2690"/>
    <cellStyle name="常规 12 24" xfId="2691"/>
    <cellStyle name="标题 1 10 4" xfId="2692"/>
    <cellStyle name="60% - 强调文字颜色 1 8 2 5" xfId="2693"/>
    <cellStyle name="常规 27 2 9 3 2" xfId="2694"/>
    <cellStyle name="20% - 强调文字颜色 6 15" xfId="2695"/>
    <cellStyle name="标题 4 2 6" xfId="2696"/>
    <cellStyle name="常规 12 19 2" xfId="2697"/>
    <cellStyle name="常规 12 24 2" xfId="2698"/>
    <cellStyle name="百分比 2 4 9" xfId="2699"/>
    <cellStyle name="20% - 强调文字颜色 6 15 2" xfId="2700"/>
    <cellStyle name="常规 12 25" xfId="2701"/>
    <cellStyle name="常规 12 30" xfId="2702"/>
    <cellStyle name="标题 1 10 5" xfId="2703"/>
    <cellStyle name="60% - 强调文字颜色 1 8 2 6" xfId="2704"/>
    <cellStyle name="常规 14 35 7 2" xfId="2705"/>
    <cellStyle name="常规 14 40 7 2" xfId="2706"/>
    <cellStyle name="20% - 强调文字颜色 6 3 2 2" xfId="2707"/>
    <cellStyle name="常规 14 7 2" xfId="2708"/>
    <cellStyle name="20% - 强调文字颜色 6 16" xfId="2709"/>
    <cellStyle name="20% - 强调文字颜色 6 2" xfId="2710"/>
    <cellStyle name="常规 14 29 7" xfId="2711"/>
    <cellStyle name="常规 14 34 7" xfId="2712"/>
    <cellStyle name="20% - 强调文字颜色 6 2 2" xfId="2713"/>
    <cellStyle name="注释 8 2 3" xfId="2714"/>
    <cellStyle name="常规 27 11" xfId="2715"/>
    <cellStyle name="常规 32 11" xfId="2716"/>
    <cellStyle name="常规 27 16 16" xfId="2717"/>
    <cellStyle name="常规 27 21 16" xfId="2718"/>
    <cellStyle name="20% - 强调文字颜色 6 2 2 2 2" xfId="2719"/>
    <cellStyle name="60% - 强调文字颜色 1 7 2 7" xfId="2720"/>
    <cellStyle name="常规 11 47 7 2" xfId="2721"/>
    <cellStyle name="20% - 强调文字颜色 6 2 2 3" xfId="2722"/>
    <cellStyle name="注释 8 3 3" xfId="2723"/>
    <cellStyle name="常规 27 56" xfId="2724"/>
    <cellStyle name="常规 27 61" xfId="2725"/>
    <cellStyle name="20% - 强调文字颜色 6 2 2 3 2" xfId="2726"/>
    <cellStyle name="60% - 强调文字颜色 1 7 2 8" xfId="2727"/>
    <cellStyle name="20% - 强调文字颜色 6 2 2 4" xfId="2728"/>
    <cellStyle name="20% - 强调文字颜色 6 2 2 4 2" xfId="2729"/>
    <cellStyle name="标题 2 9 2" xfId="2730"/>
    <cellStyle name="20% - 强调文字颜色 6 2 2 5" xfId="2731"/>
    <cellStyle name="标题 2 9 2 2" xfId="2732"/>
    <cellStyle name="20% - 强调文字颜色 6 2 2 5 2" xfId="2733"/>
    <cellStyle name="标题 2 9 3" xfId="2734"/>
    <cellStyle name="20% - 强调文字颜色 6 2 2 6" xfId="2735"/>
    <cellStyle name="常规 4 53" xfId="2736"/>
    <cellStyle name="常规 4 48" xfId="2737"/>
    <cellStyle name="常规 13 8" xfId="2738"/>
    <cellStyle name="常规 10 10 2 11 2" xfId="2739"/>
    <cellStyle name="常规 14 29 8" xfId="2740"/>
    <cellStyle name="常规 14 34 8" xfId="2741"/>
    <cellStyle name="20% - 强调文字颜色 6 2 3" xfId="2742"/>
    <cellStyle name="常规 27 9 13" xfId="2743"/>
    <cellStyle name="常规 14 29 8 2" xfId="2744"/>
    <cellStyle name="常规 14 34 8 2" xfId="2745"/>
    <cellStyle name="20% - 强调文字颜色 6 2 3 2" xfId="2746"/>
    <cellStyle name="常规 10 10 9 2 2" xfId="2747"/>
    <cellStyle name="常规 27 9 14" xfId="2748"/>
    <cellStyle name="常规 11 47 8 2" xfId="2749"/>
    <cellStyle name="20% - 强调文字颜色 6 2 3 3" xfId="2750"/>
    <cellStyle name="常规 27 9 14 2" xfId="2751"/>
    <cellStyle name="常规 15 39 3" xfId="2752"/>
    <cellStyle name="常规 15 44 3" xfId="2753"/>
    <cellStyle name="20% - 强调文字颜色 6 2 3 3 2" xfId="2754"/>
    <cellStyle name="常规 27 9 15" xfId="2755"/>
    <cellStyle name="20% - 强调文字颜色 6 2 3 4" xfId="2756"/>
    <cellStyle name="常规 27 9 15 2" xfId="2757"/>
    <cellStyle name="常规 15 45 3" xfId="2758"/>
    <cellStyle name="20% - 强调文字颜色 6 2 3 4 2" xfId="2759"/>
    <cellStyle name="常规 27 9 16" xfId="2760"/>
    <cellStyle name="20% - 强调文字颜色 6 2 3 5" xfId="2761"/>
    <cellStyle name="常规 27 9 16 2" xfId="2762"/>
    <cellStyle name="常规 15 46 3" xfId="2763"/>
    <cellStyle name="20% - 强调文字颜色 6 2 3 5 2" xfId="2764"/>
    <cellStyle name="常规 27 9 17" xfId="2765"/>
    <cellStyle name="20% - 强调文字颜色 6 2 3 6" xfId="2766"/>
    <cellStyle name="常规 15 16 2 2" xfId="2767"/>
    <cellStyle name="常规 15 21 2 2" xfId="2768"/>
    <cellStyle name="常规 14 29 9" xfId="2769"/>
    <cellStyle name="常规 14 34 9" xfId="2770"/>
    <cellStyle name="20% - 强调文字颜色 6 2 4" xfId="2771"/>
    <cellStyle name="常规 23 10 10" xfId="2772"/>
    <cellStyle name="SAPBEXstdItem 6" xfId="2773"/>
    <cellStyle name="常规 14 29 9 2" xfId="2774"/>
    <cellStyle name="常规 14 34 9 2" xfId="2775"/>
    <cellStyle name="20% - 强调文字颜色 6 2 4 2" xfId="2776"/>
    <cellStyle name="常规 12 29 2 2" xfId="2777"/>
    <cellStyle name="常规 12 34 2 2" xfId="2778"/>
    <cellStyle name="20% - 强调文字颜色 6 2 5" xfId="2779"/>
    <cellStyle name="60% - 强调文字颜色 3 3 2 3" xfId="2780"/>
    <cellStyle name="常规 12 29 2 2 2" xfId="2781"/>
    <cellStyle name="常规 12 34 2 2 2" xfId="2782"/>
    <cellStyle name="20% - 强调文字颜色 6 2 5 2" xfId="2783"/>
    <cellStyle name="常规 26 27 11" xfId="2784"/>
    <cellStyle name="常规 26 32 11" xfId="2785"/>
    <cellStyle name="40% - 强调文字颜色 2 3 3 2 2" xfId="2786"/>
    <cellStyle name="常规 12 29 2 3" xfId="2787"/>
    <cellStyle name="常规 12 34 2 3" xfId="2788"/>
    <cellStyle name="20% - 强调文字颜色 6 2 6" xfId="2789"/>
    <cellStyle name="常规 12 29 2 3 2" xfId="2790"/>
    <cellStyle name="常规 12 34 2 3 2" xfId="2791"/>
    <cellStyle name="20% - 强调文字颜色 6 2 6 2" xfId="2792"/>
    <cellStyle name="常规 14 12 11 2" xfId="2793"/>
    <cellStyle name="常规 12 29 2 4" xfId="2794"/>
    <cellStyle name="常规 12 34 2 4" xfId="2795"/>
    <cellStyle name="20% - 强调文字颜色 6 2 7" xfId="2796"/>
    <cellStyle name="20% - 强调文字颜色 6 2 8" xfId="2797"/>
    <cellStyle name="常规 13 17 2" xfId="2798"/>
    <cellStyle name="标题 1 15 2 2" xfId="2799"/>
    <cellStyle name="常规 8 7 2 3 2" xfId="2800"/>
    <cellStyle name="20% - 强调文字颜色 6 3" xfId="2801"/>
    <cellStyle name="常规 14 35 7" xfId="2802"/>
    <cellStyle name="常规 14 40 7" xfId="2803"/>
    <cellStyle name="20% - 强调文字颜色 6 3 2" xfId="2804"/>
    <cellStyle name="常规 15 48 11" xfId="2805"/>
    <cellStyle name="标题 4 3 6" xfId="2806"/>
    <cellStyle name="常规 12 25 2" xfId="2807"/>
    <cellStyle name="常规 12 30 2" xfId="2808"/>
    <cellStyle name="常规 33 16 16" xfId="2809"/>
    <cellStyle name="常规 33 21 16" xfId="2810"/>
    <cellStyle name="20% - 强调文字颜色 6 3 2 2 2" xfId="2811"/>
    <cellStyle name="百分比 2 5 9" xfId="2812"/>
    <cellStyle name="常规 33 16 17" xfId="2813"/>
    <cellStyle name="常规 33 21 17" xfId="2814"/>
    <cellStyle name="20% - 强调文字颜色 6 3 2 2 3" xfId="2815"/>
    <cellStyle name="常规 14 8" xfId="2816"/>
    <cellStyle name="常规 10 10 2 12 2" xfId="2817"/>
    <cellStyle name="20% - 强调文字颜色 6 3 3" xfId="2818"/>
    <cellStyle name="常规 3 16 10 2" xfId="2819"/>
    <cellStyle name="常规 3 21 10 2" xfId="2820"/>
    <cellStyle name="常规 14 35 8" xfId="2821"/>
    <cellStyle name="常规 14 40 8" xfId="2822"/>
    <cellStyle name="常规 14 35 8 2" xfId="2823"/>
    <cellStyle name="常规 14 40 8 2" xfId="2824"/>
    <cellStyle name="20% - 强调文字颜色 6 3 3 2" xfId="2825"/>
    <cellStyle name="常规 6 14 13 2" xfId="2826"/>
    <cellStyle name="常规 33 26 16" xfId="2827"/>
    <cellStyle name="常规 33 31 16" xfId="2828"/>
    <cellStyle name="20% - 强调文字颜色 6 3 3 2 2" xfId="2829"/>
    <cellStyle name="常规 11 48 8 2" xfId="2830"/>
    <cellStyle name="20% - 强调文字颜色 6 3 3 3" xfId="2831"/>
    <cellStyle name="常规 14 35 9 2" xfId="2832"/>
    <cellStyle name="常规 14 40 9 2" xfId="2833"/>
    <cellStyle name="20% - 强调文字颜色 6 3 4 2" xfId="2834"/>
    <cellStyle name="常规 12 2 25" xfId="2835"/>
    <cellStyle name="常规 12 2 30" xfId="2836"/>
    <cellStyle name="常规 3 26 6" xfId="2837"/>
    <cellStyle name="常规 3 31 6" xfId="2838"/>
    <cellStyle name="60% - 强调文字颜色 4 10 7" xfId="2839"/>
    <cellStyle name="60% - 强调文字颜色 3 4 2 3" xfId="2840"/>
    <cellStyle name="常规 7 4 19" xfId="2841"/>
    <cellStyle name="常规 12 29 3 2 2" xfId="2842"/>
    <cellStyle name="常规 12 34 3 2 2" xfId="2843"/>
    <cellStyle name="20% - 强调文字颜色 6 3 5 2" xfId="2844"/>
    <cellStyle name="常规 12 29 3 3" xfId="2845"/>
    <cellStyle name="常规 12 34 3 3" xfId="2846"/>
    <cellStyle name="20% - 强调文字颜色 6 3 6" xfId="2847"/>
    <cellStyle name="常规 12 29 3 3 2" xfId="2848"/>
    <cellStyle name="常规 12 34 3 3 2" xfId="2849"/>
    <cellStyle name="20% - 强调文字颜色 6 3 6 2" xfId="2850"/>
    <cellStyle name="常规 14 12 12 2" xfId="2851"/>
    <cellStyle name="常规 12 29 3 4" xfId="2852"/>
    <cellStyle name="常规 12 34 3 4" xfId="2853"/>
    <cellStyle name="20% - 强调文字颜色 6 3 7" xfId="2854"/>
    <cellStyle name="20% - 强调文字颜色 6 4" xfId="2855"/>
    <cellStyle name="常规 14 36 7" xfId="2856"/>
    <cellStyle name="常规 14 41 7" xfId="2857"/>
    <cellStyle name="20% - 强调文字颜色 6 4 2" xfId="2858"/>
    <cellStyle name="常规 15 8" xfId="2859"/>
    <cellStyle name="常规 20 8" xfId="2860"/>
    <cellStyle name="常规 10 10 2 13 2" xfId="2861"/>
    <cellStyle name="20% - 强调文字颜色 6 4 3" xfId="2862"/>
    <cellStyle name="常规 3 16 11 2" xfId="2863"/>
    <cellStyle name="常规 3 21 11 2" xfId="2864"/>
    <cellStyle name="常规 14 36 8" xfId="2865"/>
    <cellStyle name="常规 14 41 8" xfId="2866"/>
    <cellStyle name="常规 14 36 8 2" xfId="2867"/>
    <cellStyle name="常规 14 41 8 2" xfId="2868"/>
    <cellStyle name="常规 11 10 18" xfId="2869"/>
    <cellStyle name="20% - 强调文字颜色 6 4 3 2" xfId="2870"/>
    <cellStyle name="常规 15 16 4 2" xfId="2871"/>
    <cellStyle name="常规 15 21 4 2" xfId="2872"/>
    <cellStyle name="常规 14 36 9" xfId="2873"/>
    <cellStyle name="常规 14 41 9" xfId="2874"/>
    <cellStyle name="20% - 强调文字颜色 6 4 4" xfId="2875"/>
    <cellStyle name="常规 12 29 4 2" xfId="2876"/>
    <cellStyle name="常规 12 34 4 2" xfId="2877"/>
    <cellStyle name="20% - 强调文字颜色 6 4 5" xfId="2878"/>
    <cellStyle name="60% - 强调文字颜色 3 5 2 3" xfId="2879"/>
    <cellStyle name="常规 7 9 19" xfId="2880"/>
    <cellStyle name="常规 12 29 4 2 2" xfId="2881"/>
    <cellStyle name="常规 12 34 4 2 2" xfId="2882"/>
    <cellStyle name="20% - 强调文字颜色 6 4 5 2" xfId="2883"/>
    <cellStyle name="常规 12 29 4 3" xfId="2884"/>
    <cellStyle name="常规 12 34 4 3" xfId="2885"/>
    <cellStyle name="20% - 强调文字颜色 6 4 6" xfId="2886"/>
    <cellStyle name="20% - 强调文字颜色 6 5" xfId="2887"/>
    <cellStyle name="常规 14 37 7" xfId="2888"/>
    <cellStyle name="常规 14 42 7" xfId="2889"/>
    <cellStyle name="20% - 强调文字颜色 6 5 2" xfId="2890"/>
    <cellStyle name="常规 14 37 7 2" xfId="2891"/>
    <cellStyle name="常规 14 42 7 2" xfId="2892"/>
    <cellStyle name="20% - 强调文字颜色 6 5 2 2" xfId="2893"/>
    <cellStyle name="常规 27 10 9" xfId="2894"/>
    <cellStyle name="常规 16 8" xfId="2895"/>
    <cellStyle name="常规 17 46 18" xfId="2896"/>
    <cellStyle name="常规 21 8" xfId="2897"/>
    <cellStyle name="常规 22 46 18" xfId="2898"/>
    <cellStyle name="常规 10 10 2 14 2" xfId="2899"/>
    <cellStyle name="20% - 强调文字颜色 6 5 3" xfId="2900"/>
    <cellStyle name="常规 3 16 12 2" xfId="2901"/>
    <cellStyle name="常规 3 21 12 2" xfId="2902"/>
    <cellStyle name="常规 14 37 8" xfId="2903"/>
    <cellStyle name="常规 14 42 8" xfId="2904"/>
    <cellStyle name="20% - 强调文字颜色 6 6" xfId="2905"/>
    <cellStyle name="常规 14 38 7" xfId="2906"/>
    <cellStyle name="常规 14 43 7" xfId="2907"/>
    <cellStyle name="常规 10 12 2 9" xfId="2908"/>
    <cellStyle name="20% - 强调文字颜色 6 6 2" xfId="2909"/>
    <cellStyle name="常规 14 13 15 2" xfId="2910"/>
    <cellStyle name="常规 9 32 10 2" xfId="2911"/>
    <cellStyle name="常规 9 27 10 2" xfId="2912"/>
    <cellStyle name="标题 3 16" xfId="2913"/>
    <cellStyle name="常规 14 38 7 2" xfId="2914"/>
    <cellStyle name="常规 14 43 7 2" xfId="2915"/>
    <cellStyle name="20% - 强调文字颜色 6 6 2 2" xfId="2916"/>
    <cellStyle name="20% - 强调文字颜色 6 6 3" xfId="2917"/>
    <cellStyle name="常规 3 16 13 2" xfId="2918"/>
    <cellStyle name="常规 3 21 13 2" xfId="2919"/>
    <cellStyle name="常规 14 38 8" xfId="2920"/>
    <cellStyle name="常规 14 43 8" xfId="2921"/>
    <cellStyle name="60% - 强调文字颜色 1 6 2 2" xfId="2922"/>
    <cellStyle name="60% - 强调文字颜色 4 4 7 2" xfId="2923"/>
    <cellStyle name="常规 26 7 9 2" xfId="2924"/>
    <cellStyle name="常规 26 49 3 2" xfId="2925"/>
    <cellStyle name="40% - 强调文字颜色 3 4 2 2" xfId="2926"/>
    <cellStyle name="20% - 强调文字颜色 6 7" xfId="2927"/>
    <cellStyle name="常规 14 39 7" xfId="2928"/>
    <cellStyle name="常规 14 44 7" xfId="2929"/>
    <cellStyle name="20% - 强调文字颜色 6 7 2" xfId="2930"/>
    <cellStyle name="常规 14 39 7 2" xfId="2931"/>
    <cellStyle name="常规 14 44 7 2" xfId="2932"/>
    <cellStyle name="20% - 强调文字颜色 6 7 2 2" xfId="2933"/>
    <cellStyle name="20% - 强调文字颜色 6 7 3" xfId="2934"/>
    <cellStyle name="常规 3 16 14 2" xfId="2935"/>
    <cellStyle name="常规 3 21 14 2" xfId="2936"/>
    <cellStyle name="常规 14 39 8" xfId="2937"/>
    <cellStyle name="常规 14 44 8" xfId="2938"/>
    <cellStyle name="60% - 强调文字颜色 1 6 3 2" xfId="2939"/>
    <cellStyle name="标题 2 6 2 2" xfId="2940"/>
    <cellStyle name="20% - 强调文字颜色 6 8" xfId="2941"/>
    <cellStyle name="标题 2 6 2 2 2" xfId="2942"/>
    <cellStyle name="注释 4 4 7" xfId="2943"/>
    <cellStyle name="常规 2 115" xfId="2944"/>
    <cellStyle name="常规 2 120" xfId="2945"/>
    <cellStyle name="常规 14 45 7" xfId="2946"/>
    <cellStyle name="20% - 强调文字颜色 6 8 2" xfId="2947"/>
    <cellStyle name="标题 2 10 5" xfId="2948"/>
    <cellStyle name="常规 14 45 7 2" xfId="2949"/>
    <cellStyle name="20% - 强调文字颜色 6 8 2 2" xfId="2950"/>
    <cellStyle name="20% - 强调文字颜色 6 8 3" xfId="2951"/>
    <cellStyle name="常规 3 16 15 2" xfId="2952"/>
    <cellStyle name="常规 3 21 15 2" xfId="2953"/>
    <cellStyle name="常规 2 116" xfId="2954"/>
    <cellStyle name="常规 2 121" xfId="2955"/>
    <cellStyle name="常规 14 45 8" xfId="2956"/>
    <cellStyle name="60% - 强调文字颜色 1 6 4 2" xfId="2957"/>
    <cellStyle name="标题 2 6 2 3" xfId="2958"/>
    <cellStyle name="20% - 强调文字颜色 6 9" xfId="2959"/>
    <cellStyle name="标题 2 6 2 3 2" xfId="2960"/>
    <cellStyle name="常规 14 46 7" xfId="2961"/>
    <cellStyle name="20% - 强调文字颜色 6 9 2" xfId="2962"/>
    <cellStyle name="标题 2 5 2 6" xfId="2963"/>
    <cellStyle name="常规 14 46 7 2" xfId="2964"/>
    <cellStyle name="20% - 强调文字颜色 6 9 2 2" xfId="2965"/>
    <cellStyle name="常规 25 8" xfId="2966"/>
    <cellStyle name="常规 30 8" xfId="2967"/>
    <cellStyle name="常规 27 14 9" xfId="2968"/>
    <cellStyle name="常规 10 10 2 18 2" xfId="2969"/>
    <cellStyle name="20% - 强调文字颜色 6 9 3" xfId="2970"/>
    <cellStyle name="常规 3 16 16 2" xfId="2971"/>
    <cellStyle name="常规 3 21 16 2" xfId="2972"/>
    <cellStyle name="常规 14 46 8" xfId="2973"/>
    <cellStyle name="标题 2 5 2 7" xfId="2974"/>
    <cellStyle name="60% - 强调文字颜色 2 8 2 8" xfId="2975"/>
    <cellStyle name="常规 23 36 10 2" xfId="2976"/>
    <cellStyle name="常规 23 41 10 2" xfId="2977"/>
    <cellStyle name="60% - 强调文字颜色 2 11" xfId="2978"/>
    <cellStyle name="好 5 2 5" xfId="2979"/>
    <cellStyle name="常规 14 17 13" xfId="2980"/>
    <cellStyle name="常规 14 22 13" xfId="2981"/>
    <cellStyle name="40% - 强调文字颜色 1 10" xfId="2982"/>
    <cellStyle name="60% - 强调文字颜色 2 11 2" xfId="2983"/>
    <cellStyle name="常规 14 17 13 2" xfId="2984"/>
    <cellStyle name="常规 14 22 13 2" xfId="2985"/>
    <cellStyle name="40% - 强调文字颜色 1 10 2" xfId="2986"/>
    <cellStyle name="60% - 强调文字颜色 2 12" xfId="2987"/>
    <cellStyle name="好 5 2 6" xfId="2988"/>
    <cellStyle name="常规 14 17 14" xfId="2989"/>
    <cellStyle name="常规 14 22 14" xfId="2990"/>
    <cellStyle name="40% - 强调文字颜色 1 11" xfId="2991"/>
    <cellStyle name="60% - 强调文字颜色 2 12 2" xfId="2992"/>
    <cellStyle name="常规 14 17 14 2" xfId="2993"/>
    <cellStyle name="常规 14 22 14 2" xfId="2994"/>
    <cellStyle name="40% - 强调文字颜色 1 11 2" xfId="2995"/>
    <cellStyle name="60% - 强调文字颜色 2 13" xfId="2996"/>
    <cellStyle name="好 5 2 7" xfId="2997"/>
    <cellStyle name="常规 14 17 15" xfId="2998"/>
    <cellStyle name="常规 14 22 15" xfId="2999"/>
    <cellStyle name="40% - 强调文字颜色 1 12" xfId="3000"/>
    <cellStyle name="常规 14 17 15 2" xfId="3001"/>
    <cellStyle name="常规 14 22 15 2" xfId="3002"/>
    <cellStyle name="60% - 强调文字颜色 2 6 2 6" xfId="3003"/>
    <cellStyle name="40% - 强调文字颜色 1 12 2" xfId="3004"/>
    <cellStyle name="60% - 强调文字颜色 2 13 2" xfId="3005"/>
    <cellStyle name="60% - 强调文字颜色 2 14" xfId="3006"/>
    <cellStyle name="好 5 2 8" xfId="3007"/>
    <cellStyle name="常规 14 17 16" xfId="3008"/>
    <cellStyle name="常规 14 22 16" xfId="3009"/>
    <cellStyle name="40% - 强调文字颜色 1 13" xfId="3010"/>
    <cellStyle name="60% - 强调文字颜色 2 14 2" xfId="3011"/>
    <cellStyle name="40% - 强调文字颜色 6 2 3" xfId="3012"/>
    <cellStyle name="常规 14 17 16 2" xfId="3013"/>
    <cellStyle name="常规 14 22 16 2" xfId="3014"/>
    <cellStyle name="40% - 强调文字颜色 1 13 2" xfId="3015"/>
    <cellStyle name="60% - 强调文字颜色 2 15" xfId="3016"/>
    <cellStyle name="常规 14 17 17" xfId="3017"/>
    <cellStyle name="常规 14 22 17" xfId="3018"/>
    <cellStyle name="40% - 强调文字颜色 1 14" xfId="3019"/>
    <cellStyle name="60% - 强调文字颜色 2 15 2" xfId="3020"/>
    <cellStyle name="40% - 强调文字颜色 6 3 3" xfId="3021"/>
    <cellStyle name="常规 14 17 17 2" xfId="3022"/>
    <cellStyle name="常规 14 22 17 2" xfId="3023"/>
    <cellStyle name="40% - 强调文字颜色 1 14 2" xfId="3024"/>
    <cellStyle name="常规 15 49 10 2" xfId="3025"/>
    <cellStyle name="60% - 强调文字颜色 2 16" xfId="3026"/>
    <cellStyle name="常规 14 17 18" xfId="3027"/>
    <cellStyle name="常规 14 22 18" xfId="3028"/>
    <cellStyle name="40% - 强调文字颜色 1 15" xfId="3029"/>
    <cellStyle name="60% - 强调文字颜色 4 2 2 3" xfId="3030"/>
    <cellStyle name="40% - 强调文字颜色 6 4 3" xfId="3031"/>
    <cellStyle name="40% - 强调文字颜色 1 15 2" xfId="3032"/>
    <cellStyle name="60% - 强调文字颜色 4 2 2 3 2" xfId="3033"/>
    <cellStyle name="常规 11 13 8" xfId="3034"/>
    <cellStyle name="40% - 强调文字颜色 6 4 3 2" xfId="3035"/>
    <cellStyle name="40% - 强调文字颜色 1 15 2 2" xfId="3036"/>
    <cellStyle name="常规 2 13 11 2" xfId="3037"/>
    <cellStyle name="常规 27 36 3 3 2" xfId="3038"/>
    <cellStyle name="常规 27 41 3 3 2" xfId="3039"/>
    <cellStyle name="40% - 强调文字颜色 1 2" xfId="3040"/>
    <cellStyle name="常规 33 13 13 2" xfId="3041"/>
    <cellStyle name="60% - 强调文字颜色 2 2 7" xfId="3042"/>
    <cellStyle name="常规 19 4 5 5" xfId="3043"/>
    <cellStyle name="40% - 强调文字颜色 1 2 2" xfId="3044"/>
    <cellStyle name="常规 3 36 15" xfId="3045"/>
    <cellStyle name="常规 3 41 15" xfId="3046"/>
    <cellStyle name="60% - 强调文字颜色 2 2 7 2" xfId="3047"/>
    <cellStyle name="60% - 强调文字颜色 3 6 4" xfId="3048"/>
    <cellStyle name="常规 25 9 6" xfId="3049"/>
    <cellStyle name="40% - 强调文字颜色 1 2 2 2" xfId="3050"/>
    <cellStyle name="常规 3 36 15 2" xfId="3051"/>
    <cellStyle name="常规 3 41 15 2" xfId="3052"/>
    <cellStyle name="60% - 强调文字颜色 3 6 4 2" xfId="3053"/>
    <cellStyle name="40% - 强调文字颜色 1 2 2 2 2" xfId="3054"/>
    <cellStyle name="常规 3 36 16" xfId="3055"/>
    <cellStyle name="常规 3 41 16" xfId="3056"/>
    <cellStyle name="常规 15 9 11 2" xfId="3057"/>
    <cellStyle name="60% - 强调文字颜色 3 6 5" xfId="3058"/>
    <cellStyle name="常规 25 9 7" xfId="3059"/>
    <cellStyle name="40% - 强调文字颜色 1 2 2 3" xfId="3060"/>
    <cellStyle name="常规 3 36 16 2" xfId="3061"/>
    <cellStyle name="常规 3 41 16 2" xfId="3062"/>
    <cellStyle name="标题 4 5 2 7" xfId="3063"/>
    <cellStyle name="40% - 强调文字颜色 1 2 2 3 2" xfId="3064"/>
    <cellStyle name="常规 3 36 17" xfId="3065"/>
    <cellStyle name="常规 3 41 17" xfId="3066"/>
    <cellStyle name="60% - 强调文字颜色 3 6 6" xfId="3067"/>
    <cellStyle name="常规 14 47 11 2" xfId="3068"/>
    <cellStyle name="60% - 强调文字颜色 3 13 2 2" xfId="3069"/>
    <cellStyle name="常规 26 11 2" xfId="3070"/>
    <cellStyle name="常规 31 11 2" xfId="3071"/>
    <cellStyle name="常规 27 15 16 2" xfId="3072"/>
    <cellStyle name="常规 27 20 16 2" xfId="3073"/>
    <cellStyle name="40% - 强调文字颜色 1 2 2 4" xfId="3074"/>
    <cellStyle name="差_环境 3" xfId="3075"/>
    <cellStyle name="常规 26 11 2 2" xfId="3076"/>
    <cellStyle name="40% - 强调文字颜色 1 2 2 4 2" xfId="3077"/>
    <cellStyle name="常规 3 36 18" xfId="3078"/>
    <cellStyle name="常规 3 41 18" xfId="3079"/>
    <cellStyle name="60% - 强调文字颜色 3 6 7" xfId="3080"/>
    <cellStyle name="常规 8 42 14 2" xfId="3081"/>
    <cellStyle name="常规 8 37 14 2" xfId="3082"/>
    <cellStyle name="常规 26 11 3" xfId="3083"/>
    <cellStyle name="40% - 强调文字颜色 1 2 2 5" xfId="3084"/>
    <cellStyle name="40% - 强调文字颜色 2 6 2" xfId="3085"/>
    <cellStyle name="常规 26 11 3 2" xfId="3086"/>
    <cellStyle name="40% - 强调文字颜色 1 2 2 5 2" xfId="3087"/>
    <cellStyle name="40% - 强调文字颜色 2 6 2 2" xfId="3088"/>
    <cellStyle name="常规 10 10 2 3 5 2" xfId="3089"/>
    <cellStyle name="60% - 强调文字颜色 3 6 8" xfId="3090"/>
    <cellStyle name="常规 26 11 4" xfId="3091"/>
    <cellStyle name="强调文字颜色 6 10 2" xfId="3092"/>
    <cellStyle name="40% - 强调文字颜色 1 2 2 6" xfId="3093"/>
    <cellStyle name="40% - 强调文字颜色 2 6 3" xfId="3094"/>
    <cellStyle name="60% - 强调文字颜色 2 2 8" xfId="3095"/>
    <cellStyle name="常规 14 16 16 2" xfId="3096"/>
    <cellStyle name="常规 14 21 16 2" xfId="3097"/>
    <cellStyle name="Currency [0]_laroux" xfId="3098"/>
    <cellStyle name="60% - 强调文字颜色 1 14 2" xfId="3099"/>
    <cellStyle name="常规 19 4 5 6" xfId="3100"/>
    <cellStyle name="40% - 强调文字颜色 1 2 3" xfId="3101"/>
    <cellStyle name="常规 3 3 14" xfId="3102"/>
    <cellStyle name="60% - 强调文字颜色 3 7 4" xfId="3103"/>
    <cellStyle name="60% - 强调文字颜色 1 14 2 2" xfId="3104"/>
    <cellStyle name="40% - 强调文字颜色 1 2 3 2" xfId="3105"/>
    <cellStyle name="常规 33 10 17 2" xfId="3106"/>
    <cellStyle name="标题 4 15" xfId="3107"/>
    <cellStyle name="常规 3 3 14 2" xfId="3108"/>
    <cellStyle name="60% - 强调文字颜色 3 7 4 2" xfId="3109"/>
    <cellStyle name="40% - 强调文字颜色 1 2 3 2 2" xfId="3110"/>
    <cellStyle name="常规 3 3 15" xfId="3111"/>
    <cellStyle name="常规 3 3 20" xfId="3112"/>
    <cellStyle name="常规 15 9 12 2" xfId="3113"/>
    <cellStyle name="60% - 强调文字颜色 3 7 5" xfId="3114"/>
    <cellStyle name="40% - 强调文字颜色 1 2 3 3" xfId="3115"/>
    <cellStyle name="常规 3 3 15 2" xfId="3116"/>
    <cellStyle name="标题 4 6 2 7" xfId="3117"/>
    <cellStyle name="40% - 强调文字颜色 1 2 3 3 2" xfId="3118"/>
    <cellStyle name="常规 3 3 16" xfId="3119"/>
    <cellStyle name="常规 3 3 21" xfId="3120"/>
    <cellStyle name="60% - 强调文字颜色 3 7 6" xfId="3121"/>
    <cellStyle name="常规 26 12 2" xfId="3122"/>
    <cellStyle name="常规 31 12 2" xfId="3123"/>
    <cellStyle name="常规 27 15 17 2" xfId="3124"/>
    <cellStyle name="常规 27 20 17 2" xfId="3125"/>
    <cellStyle name="40% - 强调文字颜色 1 2 3 4" xfId="3126"/>
    <cellStyle name="常规 26 12 2 2" xfId="3127"/>
    <cellStyle name="40% - 强调文字颜色 1 2 3 4 2" xfId="3128"/>
    <cellStyle name="常规 26 12 3 2" xfId="3129"/>
    <cellStyle name="40% - 强调文字颜色 1 2 3 5 2" xfId="3130"/>
    <cellStyle name="40% - 强调文字颜色 2 7 2 2" xfId="3131"/>
    <cellStyle name="标题 2 15 2 2" xfId="3132"/>
    <cellStyle name="常规 3 3 18" xfId="3133"/>
    <cellStyle name="常规 3 3 23" xfId="3134"/>
    <cellStyle name="60% - 强调文字颜色 3 7 8" xfId="3135"/>
    <cellStyle name="常规 26 12 4" xfId="3136"/>
    <cellStyle name="强调文字颜色 6 11 2" xfId="3137"/>
    <cellStyle name="40% - 强调文字颜色 1 2 3 6" xfId="3138"/>
    <cellStyle name="40% - 强调文字颜色 2 7 3" xfId="3139"/>
    <cellStyle name="常规 19 4 5 7" xfId="3140"/>
    <cellStyle name="40% - 强调文字颜色 1 2 4" xfId="3141"/>
    <cellStyle name="60% - 强调文字颜色 3 8 4" xfId="3142"/>
    <cellStyle name="40% - 强调文字颜色 1 2 4 2" xfId="3143"/>
    <cellStyle name="40% - 强调文字颜色 1 2 5" xfId="3144"/>
    <cellStyle name="60% - 强调文字颜色 3 9 4" xfId="3145"/>
    <cellStyle name="40% - 强调文字颜色 1 2 5 2" xfId="3146"/>
    <cellStyle name="40% - 强调文字颜色 1 3" xfId="3147"/>
    <cellStyle name="常规 19 4 6 5" xfId="3148"/>
    <cellStyle name="40% - 强调文字颜色 1 3 2" xfId="3149"/>
    <cellStyle name="常规 3 46 15" xfId="3150"/>
    <cellStyle name="60% - 强调文字颜色 4 6 4" xfId="3151"/>
    <cellStyle name="常规 26 9 6" xfId="3152"/>
    <cellStyle name="40% - 强调文字颜色 1 3 2 2" xfId="3153"/>
    <cellStyle name="常规 3 46 15 2" xfId="3154"/>
    <cellStyle name="60% - 强调文字颜色 4 6 4 2" xfId="3155"/>
    <cellStyle name="常规 26 9 6 2" xfId="3156"/>
    <cellStyle name="40% - 强调文字颜色 1 3 2 2 2" xfId="3157"/>
    <cellStyle name="40% - 强调文字颜色 1 3 2 2 2 2" xfId="3158"/>
    <cellStyle name="常规 26 9 6 3" xfId="3159"/>
    <cellStyle name="40% - 强调文字颜色 1 3 2 2 3" xfId="3160"/>
    <cellStyle name="常规 3 46 16" xfId="3161"/>
    <cellStyle name="60% - 强调文字颜色 4 6 5" xfId="3162"/>
    <cellStyle name="常规 26 9 7" xfId="3163"/>
    <cellStyle name="40% - 强调文字颜色 1 3 2 3" xfId="3164"/>
    <cellStyle name="输入 5 3 6" xfId="3165"/>
    <cellStyle name="常规 10 10 2 2 2 2" xfId="3166"/>
    <cellStyle name="60% - 强调文字颜色 1 15 2" xfId="3167"/>
    <cellStyle name="常规 19 4 6 6" xfId="3168"/>
    <cellStyle name="40% - 强调文字颜色 1 3 3" xfId="3169"/>
    <cellStyle name="百分比 2 28" xfId="3170"/>
    <cellStyle name="常规 10 10 2 2 2 2 2" xfId="3171"/>
    <cellStyle name="常规 3 8 14" xfId="3172"/>
    <cellStyle name="60% - 强调文字颜色 4 7 4" xfId="3173"/>
    <cellStyle name="60% - 强调文字颜色 1 15 2 2" xfId="3174"/>
    <cellStyle name="40% - 强调文字颜色 1 3 3 2" xfId="3175"/>
    <cellStyle name="注释 8 2 2" xfId="3176"/>
    <cellStyle name="常规 27 10" xfId="3177"/>
    <cellStyle name="常规 32 10" xfId="3178"/>
    <cellStyle name="常规 10 10 2 2 2 2 2 2" xfId="3179"/>
    <cellStyle name="常规 27 16 15" xfId="3180"/>
    <cellStyle name="常规 27 21 15" xfId="3181"/>
    <cellStyle name="常规 10 16 2 4" xfId="3182"/>
    <cellStyle name="常规 10 21 2 4" xfId="3183"/>
    <cellStyle name="常规 3 8 14 2" xfId="3184"/>
    <cellStyle name="60% - 强调文字颜色 4 7 4 2" xfId="3185"/>
    <cellStyle name="40% - 强调文字颜色 1 3 3 2 2" xfId="3186"/>
    <cellStyle name="百分比 2 29" xfId="3187"/>
    <cellStyle name="常规 3 8 15" xfId="3188"/>
    <cellStyle name="60% - 强调文字颜色 4 7 5" xfId="3189"/>
    <cellStyle name="40% - 强调文字颜色 1 3 3 3" xfId="3190"/>
    <cellStyle name="注释 9" xfId="3191"/>
    <cellStyle name="输入 7 8" xfId="3192"/>
    <cellStyle name="常规 10 4 13 2" xfId="3193"/>
    <cellStyle name="常规 10 10 2 2 2 3" xfId="3194"/>
    <cellStyle name="常规 19 4 6 7" xfId="3195"/>
    <cellStyle name="40% - 强调文字颜色 1 3 4" xfId="3196"/>
    <cellStyle name="常规 15 38" xfId="3197"/>
    <cellStyle name="常规 15 43" xfId="3198"/>
    <cellStyle name="常规 20 38" xfId="3199"/>
    <cellStyle name="常规 20 43" xfId="3200"/>
    <cellStyle name="常规 10 10 2 2 2 3 2" xfId="3201"/>
    <cellStyle name="60% - 强调文字颜色 4 8 4" xfId="3202"/>
    <cellStyle name="40% - 强调文字颜色 1 3 4 2" xfId="3203"/>
    <cellStyle name="常规 10 10 2 2 2 4" xfId="3204"/>
    <cellStyle name="40% - 强调文字颜色 1 3 5" xfId="3205"/>
    <cellStyle name="60% - 强调文字颜色 4 9 4" xfId="3206"/>
    <cellStyle name="40% - 强调文字颜色 1 3 5 2" xfId="3207"/>
    <cellStyle name="60% - 强调文字颜色 5 7 2 4" xfId="3208"/>
    <cellStyle name="40% - 强调文字颜色 1 3 6 2" xfId="3209"/>
    <cellStyle name="40% - 强调文字颜色 1 4" xfId="3210"/>
    <cellStyle name="常规 2 18 3 2" xfId="3211"/>
    <cellStyle name="常规 2 23 3 2" xfId="3212"/>
    <cellStyle name="常规 15 45 10" xfId="3213"/>
    <cellStyle name="常规 33 13 15 2" xfId="3214"/>
    <cellStyle name="60% - 强调文字颜色 2 4 7" xfId="3215"/>
    <cellStyle name="40% - 强调文字颜色 1 4 2" xfId="3216"/>
    <cellStyle name="常规 2 18 3 2 2" xfId="3217"/>
    <cellStyle name="常规 2 23 3 2 2" xfId="3218"/>
    <cellStyle name="常规 15 45 10 2" xfId="3219"/>
    <cellStyle name="60% - 强调文字颜色 2 4 7 2" xfId="3220"/>
    <cellStyle name="60% - 强调文字颜色 5 6 4" xfId="3221"/>
    <cellStyle name="常规 27 9 6" xfId="3222"/>
    <cellStyle name="40% - 强调文字颜色 1 4 2 2" xfId="3223"/>
    <cellStyle name="输入 5 4 6" xfId="3224"/>
    <cellStyle name="常规 10 10 2 2 3 2" xfId="3225"/>
    <cellStyle name="60% - 强调文字颜色 2 4 8" xfId="3226"/>
    <cellStyle name="40% - 强调文字颜色 1 4 3" xfId="3227"/>
    <cellStyle name="60% - 强调文字颜色 5 7 4" xfId="3228"/>
    <cellStyle name="40% - 强调文字颜色 1 4 3 2" xfId="3229"/>
    <cellStyle name="常规 2 38 2 3 2" xfId="3230"/>
    <cellStyle name="60% - 强调文字颜色 2 4 9" xfId="3231"/>
    <cellStyle name="常规 12 10 4 2 2" xfId="3232"/>
    <cellStyle name="40% - 强调文字颜色 6 7 2 2" xfId="3233"/>
    <cellStyle name="40% - 强调文字颜色 1 4 4" xfId="3234"/>
    <cellStyle name="60% - 强调文字颜色 5 8 4" xfId="3235"/>
    <cellStyle name="40% - 强调文字颜色 1 4 4 2" xfId="3236"/>
    <cellStyle name="40% - 强调文字颜色 1 4 5" xfId="3237"/>
    <cellStyle name="常规 11 12 2 2 2" xfId="3238"/>
    <cellStyle name="60% - 强调文字颜色 5 9 4" xfId="3239"/>
    <cellStyle name="40% - 强调文字颜色 1 4 5 2" xfId="3240"/>
    <cellStyle name="40% - 强调文字颜色 1 5" xfId="3241"/>
    <cellStyle name="常规 2 18 3 3" xfId="3242"/>
    <cellStyle name="常规 2 23 3 3" xfId="3243"/>
    <cellStyle name="常规 15 45 11" xfId="3244"/>
    <cellStyle name="常规 23 8 11" xfId="3245"/>
    <cellStyle name="常规 33 13 16 2" xfId="3246"/>
    <cellStyle name="常规 10 29 16" xfId="3247"/>
    <cellStyle name="常规 10 34 16" xfId="3248"/>
    <cellStyle name="60% - 强调文字颜色 2 5 7" xfId="3249"/>
    <cellStyle name="40% - 强调文字颜色 1 5 2" xfId="3250"/>
    <cellStyle name="常规 2 18 3 3 2" xfId="3251"/>
    <cellStyle name="常规 2 23 3 3 2" xfId="3252"/>
    <cellStyle name="常规 15 45 11 2" xfId="3253"/>
    <cellStyle name="60% - 强调文字颜色 6 6 4" xfId="3254"/>
    <cellStyle name="常规 23 8 11 2" xfId="3255"/>
    <cellStyle name="常规 10 29 16 2" xfId="3256"/>
    <cellStyle name="常规 10 34 16 2" xfId="3257"/>
    <cellStyle name="40% - 强调文字颜色 1 5 2 2" xfId="3258"/>
    <cellStyle name="常规 11 35 7" xfId="3259"/>
    <cellStyle name="常规 11 40 7" xfId="3260"/>
    <cellStyle name="输入 5 5 6" xfId="3261"/>
    <cellStyle name="常规 10 10 2 2 4 2" xfId="3262"/>
    <cellStyle name="40% - 强调文字颜色 1 5 3" xfId="3263"/>
    <cellStyle name="常规 4 2 5 2 3" xfId="3264"/>
    <cellStyle name="60% - 强调文字颜色 5 11 2 2" xfId="3265"/>
    <cellStyle name="常规 23 8 12" xfId="3266"/>
    <cellStyle name="常规 10 29 17" xfId="3267"/>
    <cellStyle name="常规 10 34 17" xfId="3268"/>
    <cellStyle name="60% - 强调文字颜色 2 5 8" xfId="3269"/>
    <cellStyle name="40% - 强调文字颜色 1 6" xfId="3270"/>
    <cellStyle name="常规 2 18 3 4" xfId="3271"/>
    <cellStyle name="常规 2 23 3 4" xfId="3272"/>
    <cellStyle name="常规 15 45 12" xfId="3273"/>
    <cellStyle name="常规 33 13 17 2" xfId="3274"/>
    <cellStyle name="常规 3 26 18" xfId="3275"/>
    <cellStyle name="常规 3 31 18" xfId="3276"/>
    <cellStyle name="60% - 强调文字颜色 2 6 7" xfId="3277"/>
    <cellStyle name="常规 15 45 12 2" xfId="3278"/>
    <cellStyle name="40% - 强调文字颜色 1 6 2" xfId="3279"/>
    <cellStyle name="常规 15 14 16" xfId="3280"/>
    <cellStyle name="40% - 强调文字颜色 1 6 2 2" xfId="3281"/>
    <cellStyle name="常规 10 10 2 2 5 2" xfId="3282"/>
    <cellStyle name="60% - 强调文字颜色 2 6 8" xfId="3283"/>
    <cellStyle name="40% - 强调文字颜色 1 6 3" xfId="3284"/>
    <cellStyle name="40% - 强调文字颜色 6 2 6 2" xfId="3285"/>
    <cellStyle name="40% - 强调文字颜色 1 7" xfId="3286"/>
    <cellStyle name="常规 2 18 3 5" xfId="3287"/>
    <cellStyle name="常规 15 45 13" xfId="3288"/>
    <cellStyle name="60% - 强调文字颜色 2 7 7" xfId="3289"/>
    <cellStyle name="常规 15 45 13 2" xfId="3290"/>
    <cellStyle name="40% - 强调文字颜色 1 7 2" xfId="3291"/>
    <cellStyle name="常规 15 19 16" xfId="3292"/>
    <cellStyle name="常规 15 24 16" xfId="3293"/>
    <cellStyle name="40% - 强调文字颜色 1 7 2 2" xfId="3294"/>
    <cellStyle name="常规 10 10 2 2 6 2" xfId="3295"/>
    <cellStyle name="标题 2 14 2 2" xfId="3296"/>
    <cellStyle name="60% - 强调文字颜色 2 7 8" xfId="3297"/>
    <cellStyle name="40% - 强调文字颜色 1 7 3" xfId="3298"/>
    <cellStyle name="常规 15 45 14" xfId="3299"/>
    <cellStyle name="40% - 强调文字颜色 1 8" xfId="3300"/>
    <cellStyle name="60% - 强调文字颜色 2 8 7" xfId="3301"/>
    <cellStyle name="常规 15 45 14 2" xfId="3302"/>
    <cellStyle name="40% - 强调文字颜色 1 8 2" xfId="3303"/>
    <cellStyle name="60% - 强调文字颜色 2 8 8" xfId="3304"/>
    <cellStyle name="40% - 强调文字颜色 1 8 3" xfId="3305"/>
    <cellStyle name="常规 15 45 15" xfId="3306"/>
    <cellStyle name="40% - 强调文字颜色 1 9" xfId="3307"/>
    <cellStyle name="60% - 强调文字颜色 2 9 7" xfId="3308"/>
    <cellStyle name="常规 15 45 15 2" xfId="3309"/>
    <cellStyle name="40% - 强调文字颜色 1 9 2" xfId="3310"/>
    <cellStyle name="常规 15 39 16" xfId="3311"/>
    <cellStyle name="常规 15 44 16" xfId="3312"/>
    <cellStyle name="40% - 强调文字颜色 1 9 2 2" xfId="3313"/>
    <cellStyle name="标题 4 3 2 2 3" xfId="3314"/>
    <cellStyle name="60% - 强调文字颜色 2 9 8" xfId="3315"/>
    <cellStyle name="40% - 强调文字颜色 1 9 3" xfId="3316"/>
    <cellStyle name="60% - 强调文字颜色 5 2 3 5 2" xfId="3317"/>
    <cellStyle name="常规 23 36 15 2" xfId="3318"/>
    <cellStyle name="常规 23 41 15 2" xfId="3319"/>
    <cellStyle name="60% - 强调文字颜色 3 11" xfId="3320"/>
    <cellStyle name="常规 14 18 13" xfId="3321"/>
    <cellStyle name="常规 14 23 13" xfId="3322"/>
    <cellStyle name="40% - 强调文字颜色 2 10" xfId="3323"/>
    <cellStyle name="标题 2 2 3 6" xfId="3324"/>
    <cellStyle name="60% - 强调文字颜色 3 11 2" xfId="3325"/>
    <cellStyle name="常规 14 18 13 2" xfId="3326"/>
    <cellStyle name="常规 14 23 13 2" xfId="3327"/>
    <cellStyle name="40% - 强调文字颜色 2 10 2" xfId="3328"/>
    <cellStyle name="常规 10 10 2 3" xfId="3329"/>
    <cellStyle name="60% - 强调文字颜色 6 6 6" xfId="3330"/>
    <cellStyle name="60% - 强调文字颜色 4 7 2 3 2" xfId="3331"/>
    <cellStyle name="40% - 强调文字颜色 2 15 2 2" xfId="3332"/>
    <cellStyle name="60% - 强调文字颜色 4 4 11" xfId="3333"/>
    <cellStyle name="常规 2 13 12 2" xfId="3334"/>
    <cellStyle name="40% - 强调文字颜色 2 2" xfId="3335"/>
    <cellStyle name="60% - 强调文字颜色 2 2 3 5" xfId="3336"/>
    <cellStyle name="常规 3 2 17" xfId="3337"/>
    <cellStyle name="常规 3 2 22" xfId="3338"/>
    <cellStyle name="60% - 强调文字颜色 3 2 7" xfId="3339"/>
    <cellStyle name="40% - 强调文字颜色 2 2 2" xfId="3340"/>
    <cellStyle name="常规 4 41 15" xfId="3341"/>
    <cellStyle name="常规 4 36 15" xfId="3342"/>
    <cellStyle name="60% - 强调文字颜色 2 2 3 5 2" xfId="3343"/>
    <cellStyle name="常规 3 2 17 2" xfId="3344"/>
    <cellStyle name="常规 3 2 22 2" xfId="3345"/>
    <cellStyle name="60% - 强调文字颜色 3 2 7 2" xfId="3346"/>
    <cellStyle name="40% - 强调文字颜色 2 2 2 2" xfId="3347"/>
    <cellStyle name="40% - 强调文字颜色 2 2 2 2 2" xfId="3348"/>
    <cellStyle name="标题 1 4 2 2" xfId="3349"/>
    <cellStyle name="常规 23 15 3 2" xfId="3350"/>
    <cellStyle name="常规 23 20 3 2" xfId="3351"/>
    <cellStyle name="40% - 强调文字颜色 2 2 2 3" xfId="3352"/>
    <cellStyle name="标题 1 4 2 2 2" xfId="3353"/>
    <cellStyle name="40% - 强调文字颜色 2 2 2 3 2" xfId="3354"/>
    <cellStyle name="标题 1 4 2 3" xfId="3355"/>
    <cellStyle name="常规 27 25 16 2" xfId="3356"/>
    <cellStyle name="常规 27 30 16 2" xfId="3357"/>
    <cellStyle name="常规 15 28 3 2" xfId="3358"/>
    <cellStyle name="常规 15 33 3 2" xfId="3359"/>
    <cellStyle name="40% - 强调文字颜色 2 2 2 4" xfId="3360"/>
    <cellStyle name="标题 1 4 2 3 2" xfId="3361"/>
    <cellStyle name="40% - 强调文字颜色 2 2 2 4 2" xfId="3362"/>
    <cellStyle name="标题 1 4 2 4" xfId="3363"/>
    <cellStyle name="常规 12 46 3 2" xfId="3364"/>
    <cellStyle name="常规 12 51 3 2" xfId="3365"/>
    <cellStyle name="40% - 强调文字颜色 2 2 2 5" xfId="3366"/>
    <cellStyle name="标题 8 2 3" xfId="3367"/>
    <cellStyle name="常规 12 46 3 2 2" xfId="3368"/>
    <cellStyle name="40% - 强调文字颜色 2 2 2 5 2" xfId="3369"/>
    <cellStyle name="标题 1 4 2 5" xfId="3370"/>
    <cellStyle name="常规 12 46 3 3" xfId="3371"/>
    <cellStyle name="40% - 强调文字颜色 2 2 2 6" xfId="3372"/>
    <cellStyle name="60% - 强调文字颜色 2 2 3 6" xfId="3373"/>
    <cellStyle name="常规 3 2 18" xfId="3374"/>
    <cellStyle name="常规 3 2 23" xfId="3375"/>
    <cellStyle name="60% - 强调文字颜色 3 2 8" xfId="3376"/>
    <cellStyle name="40% - 强调文字颜色 2 2 3" xfId="3377"/>
    <cellStyle name="40% - 强调文字颜色 2 2 3 2" xfId="3378"/>
    <cellStyle name="标题 1 4 3 2" xfId="3379"/>
    <cellStyle name="常规 23 15 4 2" xfId="3380"/>
    <cellStyle name="常规 23 20 4 2" xfId="3381"/>
    <cellStyle name="40% - 强调文字颜色 2 2 3 3" xfId="3382"/>
    <cellStyle name="常规 23 10 18" xfId="3383"/>
    <cellStyle name="40% - 强调文字颜色 2 2 3 3 2" xfId="3384"/>
    <cellStyle name="常规 27 25 17 2" xfId="3385"/>
    <cellStyle name="常规 27 30 17 2" xfId="3386"/>
    <cellStyle name="常规 15 28 4 2" xfId="3387"/>
    <cellStyle name="常规 15 33 4 2" xfId="3388"/>
    <cellStyle name="40% - 强调文字颜色 2 2 3 4" xfId="3389"/>
    <cellStyle name="40% - 强调文字颜色 2 2 3 4 2" xfId="3390"/>
    <cellStyle name="40% - 强调文字颜色 2 2 4" xfId="3391"/>
    <cellStyle name="40% - 强调文字颜色 2 2 4 2" xfId="3392"/>
    <cellStyle name="40% - 强调文字颜色 2 2 5" xfId="3393"/>
    <cellStyle name="40% - 强调文字颜色 2 2 5 2" xfId="3394"/>
    <cellStyle name="40% - 强调文字颜色 2 3" xfId="3395"/>
    <cellStyle name="40% - 强调文字颜色 2 3 2" xfId="3396"/>
    <cellStyle name="40% - 强调文字颜色 2 3 2 2" xfId="3397"/>
    <cellStyle name="常规 27 3 16 2" xfId="3398"/>
    <cellStyle name="标题 1 5 2 2" xfId="3399"/>
    <cellStyle name="常规 23 16 3 2" xfId="3400"/>
    <cellStyle name="常规 23 21 3 2" xfId="3401"/>
    <cellStyle name="40% - 强调文字颜色 2 3 2 3" xfId="3402"/>
    <cellStyle name="40% - 强调文字颜色 2 3 3 2" xfId="3403"/>
    <cellStyle name="常规 27 3 17 2" xfId="3404"/>
    <cellStyle name="标题 1 5 3 2" xfId="3405"/>
    <cellStyle name="常规 23 16 4 2" xfId="3406"/>
    <cellStyle name="常规 23 21 4 2" xfId="3407"/>
    <cellStyle name="40% - 强调文字颜色 2 3 3 3" xfId="3408"/>
    <cellStyle name="40% - 强调文字颜色 2 3 5 2" xfId="3409"/>
    <cellStyle name="常规 8 49 5 2" xfId="3410"/>
    <cellStyle name="60% - 强调文字颜色 6 7 2 4" xfId="3411"/>
    <cellStyle name="40% - 强调文字颜色 2 3 6 2" xfId="3412"/>
    <cellStyle name="40% - 强调文字颜色 2 4" xfId="3413"/>
    <cellStyle name="常规 2 18 4 2" xfId="3414"/>
    <cellStyle name="常规 2 23 4 2" xfId="3415"/>
    <cellStyle name="60% - 强调文字颜色 3 4 7" xfId="3416"/>
    <cellStyle name="40% - 强调文字颜色 2 4 2" xfId="3417"/>
    <cellStyle name="常规 2 18 4 2 2" xfId="3418"/>
    <cellStyle name="常规 2 23 4 2 2" xfId="3419"/>
    <cellStyle name="60% - 强调文字颜色 3 4 7 2" xfId="3420"/>
    <cellStyle name="40% - 强调文字颜色 2 4 2 2" xfId="3421"/>
    <cellStyle name="输入 6 4 6" xfId="3422"/>
    <cellStyle name="常规 10 10 2 3 3 2" xfId="3423"/>
    <cellStyle name="60% - 强调文字颜色 3 4 8" xfId="3424"/>
    <cellStyle name="40% - 强调文字颜色 2 4 3" xfId="3425"/>
    <cellStyle name="40% - 强调文字颜色 2 4 3 2" xfId="3426"/>
    <cellStyle name="标题 12" xfId="3427"/>
    <cellStyle name="常规 2 38 3 3 2" xfId="3428"/>
    <cellStyle name="60% - 强调文字颜色 3 4 9" xfId="3429"/>
    <cellStyle name="40% - 强调文字颜色 6 8 2 2" xfId="3430"/>
    <cellStyle name="40% - 强调文字颜色 2 4 4" xfId="3431"/>
    <cellStyle name="差_维简 6" xfId="3432"/>
    <cellStyle name="40% - 强调文字颜色 2 4 4 2" xfId="3433"/>
    <cellStyle name="40% - 强调文字颜色 2 4 5" xfId="3434"/>
    <cellStyle name="40% - 强调文字颜色 2 4 5 2" xfId="3435"/>
    <cellStyle name="常规 15 39 15 2" xfId="3436"/>
    <cellStyle name="常规 15 44 15 2" xfId="3437"/>
    <cellStyle name="注释 2 3 3 2 6" xfId="3438"/>
    <cellStyle name="标题 4 3 2 2 2 2" xfId="3439"/>
    <cellStyle name="40% - 强调文字颜色 2 5" xfId="3440"/>
    <cellStyle name="常规 2 18 4 3" xfId="3441"/>
    <cellStyle name="常规 2 23 4 3" xfId="3442"/>
    <cellStyle name="常规 10 39 16" xfId="3443"/>
    <cellStyle name="常规 10 44 16" xfId="3444"/>
    <cellStyle name="60% - 强调文字颜色 3 5 7" xfId="3445"/>
    <cellStyle name="常规 8 42 13 2" xfId="3446"/>
    <cellStyle name="常规 8 37 13 2" xfId="3447"/>
    <cellStyle name="常规 26 10 3" xfId="3448"/>
    <cellStyle name="40% - 强调文字颜色 2 5 2" xfId="3449"/>
    <cellStyle name="常规 2 18 4 3 2" xfId="3450"/>
    <cellStyle name="常规 2 23 4 3 2" xfId="3451"/>
    <cellStyle name="常规 26 10 3 2" xfId="3452"/>
    <cellStyle name="40% - 强调文字颜色 2 5 2 2" xfId="3453"/>
    <cellStyle name="输入 6 5 6" xfId="3454"/>
    <cellStyle name="常规 10 10 2 3 4 2" xfId="3455"/>
    <cellStyle name="常规 26 10 4" xfId="3456"/>
    <cellStyle name="40% - 强调文字颜色 2 5 3" xfId="3457"/>
    <cellStyle name="60% - 强调文字颜色 5 12 2 2" xfId="3458"/>
    <cellStyle name="常规 10 39 17" xfId="3459"/>
    <cellStyle name="常规 10 44 17" xfId="3460"/>
    <cellStyle name="60% - 强调文字颜色 3 5 8" xfId="3461"/>
    <cellStyle name="40% - 强调文字颜色 2 6" xfId="3462"/>
    <cellStyle name="常规 2 18 4 4" xfId="3463"/>
    <cellStyle name="常规 2 23 4 4" xfId="3464"/>
    <cellStyle name="标题 1 3 2" xfId="3465"/>
    <cellStyle name="常规 26 13 3 2" xfId="3466"/>
    <cellStyle name="40% - 强调文字颜色 2 8 2 2" xfId="3467"/>
    <cellStyle name="标题 1 4" xfId="3468"/>
    <cellStyle name="60% - 强调文字颜色 3 8 8" xfId="3469"/>
    <cellStyle name="常规 26 13 4" xfId="3470"/>
    <cellStyle name="40% - 强调文字颜色 2 8 3" xfId="3471"/>
    <cellStyle name="标题 2 3 2" xfId="3472"/>
    <cellStyle name="常规 26 14 3 2" xfId="3473"/>
    <cellStyle name="40% - 强调文字颜色 2 9 2 2" xfId="3474"/>
    <cellStyle name="标题 2 4" xfId="3475"/>
    <cellStyle name="60% - 强调文字颜色 3 9 8" xfId="3476"/>
    <cellStyle name="常规 26 14 4" xfId="3477"/>
    <cellStyle name="40% - 强调文字颜色 2 9 3" xfId="3478"/>
    <cellStyle name="60% - 强调文字颜色 4 11" xfId="3479"/>
    <cellStyle name="常规 14 19 13" xfId="3480"/>
    <cellStyle name="常规 14 24 13" xfId="3481"/>
    <cellStyle name="40% - 强调文字颜色 3 10" xfId="3482"/>
    <cellStyle name="60% - 强调文字颜色 4 11 2" xfId="3483"/>
    <cellStyle name="常规 14 19 13 2" xfId="3484"/>
    <cellStyle name="常规 14 24 13 2" xfId="3485"/>
    <cellStyle name="40% - 强调文字颜色 3 10 2" xfId="3486"/>
    <cellStyle name="40% - 强调文字颜色 3 15 2 2" xfId="3487"/>
    <cellStyle name="常规 17 11 2 2 2" xfId="3488"/>
    <cellStyle name="40% - 强调文字颜色 3 3 3 2 2" xfId="3489"/>
    <cellStyle name="常规 2 13 13 2" xfId="3490"/>
    <cellStyle name="40% - 强调文字颜色 3 2" xfId="3491"/>
    <cellStyle name="常规 3 7 17" xfId="3492"/>
    <cellStyle name="60% - 强调文字颜色 4 2 7" xfId="3493"/>
    <cellStyle name="常规 17 29 2 3 2" xfId="3494"/>
    <cellStyle name="常规 17 34 2 3 2" xfId="3495"/>
    <cellStyle name="常规 15 46 15" xfId="3496"/>
    <cellStyle name="注释 6 2 2 6" xfId="3497"/>
    <cellStyle name="常规 12 10 6" xfId="3498"/>
    <cellStyle name="40% - 强调文字颜色 6 9" xfId="3499"/>
    <cellStyle name="常规 26 5 9" xfId="3500"/>
    <cellStyle name="常规 26 47 3" xfId="3501"/>
    <cellStyle name="40% - 强调文字颜色 3 2 2" xfId="3502"/>
    <cellStyle name="常规 3 7 17 2" xfId="3503"/>
    <cellStyle name="60% - 强调文字颜色 4 2 7 2" xfId="3504"/>
    <cellStyle name="常规 15 46 15 2" xfId="3505"/>
    <cellStyle name="常规 12 10 6 2" xfId="3506"/>
    <cellStyle name="40% - 强调文字颜色 6 9 2" xfId="3507"/>
    <cellStyle name="常规 26 5 9 2" xfId="3508"/>
    <cellStyle name="常规 26 47 3 2" xfId="3509"/>
    <cellStyle name="40% - 强调文字颜色 3 2 2 2" xfId="3510"/>
    <cellStyle name="常规 2 38 4 3 2" xfId="3511"/>
    <cellStyle name="60% - 强调文字颜色 4 4 9" xfId="3512"/>
    <cellStyle name="40% - 强调文字颜色 6 9 2 2" xfId="3513"/>
    <cellStyle name="常规 26 49 5" xfId="3514"/>
    <cellStyle name="40% - 强调文字颜色 3 4 4" xfId="3515"/>
    <cellStyle name="计算 10 2 3" xfId="3516"/>
    <cellStyle name="40% - 强调文字颜色 3 2 2 2 2" xfId="3517"/>
    <cellStyle name="标题 2 4 2 2" xfId="3518"/>
    <cellStyle name="常规 2 38 4 4" xfId="3519"/>
    <cellStyle name="40% - 强调文字颜色 6 9 3" xfId="3520"/>
    <cellStyle name="40% - 强调文字颜色 3 2 2 3" xfId="3521"/>
    <cellStyle name="标题 2 4 2 2 2" xfId="3522"/>
    <cellStyle name="计算 10 3 3" xfId="3523"/>
    <cellStyle name="40% - 强调文字颜色 3 2 2 3 2" xfId="3524"/>
    <cellStyle name="标题 2 4 2 3" xfId="3525"/>
    <cellStyle name="常规 27 35 16 2" xfId="3526"/>
    <cellStyle name="常规 27 40 16 2" xfId="3527"/>
    <cellStyle name="40% - 强调文字颜色 3 2 2 4" xfId="3528"/>
    <cellStyle name="标题 2 4 2 3 2" xfId="3529"/>
    <cellStyle name="计算 10 4 3" xfId="3530"/>
    <cellStyle name="40% - 强调文字颜色 3 2 2 4 2" xfId="3531"/>
    <cellStyle name="标题 2 4 2 4" xfId="3532"/>
    <cellStyle name="40% - 强调文字颜色 3 2 2 5" xfId="3533"/>
    <cellStyle name="40% - 强调文字颜色 3 2 2 5 2" xfId="3534"/>
    <cellStyle name="标题 2 4 2 5" xfId="3535"/>
    <cellStyle name="40% - 强调文字颜色 3 2 2 6" xfId="3536"/>
    <cellStyle name="百分比 2 2 2 2" xfId="3537"/>
    <cellStyle name="常规 3 7 18" xfId="3538"/>
    <cellStyle name="60% - 强调文字颜色 4 2 8" xfId="3539"/>
    <cellStyle name="常规 26 47 4" xfId="3540"/>
    <cellStyle name="40% - 强调文字颜色 3 2 3" xfId="3541"/>
    <cellStyle name="常规 26 47 4 2" xfId="3542"/>
    <cellStyle name="40% - 强调文字颜色 3 2 3 2" xfId="3543"/>
    <cellStyle name="60% - 强调文字颜色 5 4 9" xfId="3544"/>
    <cellStyle name="40% - 强调文字颜色 4 4 4" xfId="3545"/>
    <cellStyle name="计算 11 2 3" xfId="3546"/>
    <cellStyle name="40% - 强调文字颜色 3 2 3 2 2" xfId="3547"/>
    <cellStyle name="标题 2 4 3 2" xfId="3548"/>
    <cellStyle name="40% - 强调文字颜色 3 2 3 3" xfId="3549"/>
    <cellStyle name="计算 11 3 3" xfId="3550"/>
    <cellStyle name="40% - 强调文字颜色 3 2 3 3 2" xfId="3551"/>
    <cellStyle name="常规 27 35 17 2" xfId="3552"/>
    <cellStyle name="常规 27 40 17 2" xfId="3553"/>
    <cellStyle name="40% - 强调文字颜色 3 2 3 4" xfId="3554"/>
    <cellStyle name="计算 11 4 3" xfId="3555"/>
    <cellStyle name="40% - 强调文字颜色 3 2 3 4 2" xfId="3556"/>
    <cellStyle name="40% - 强调文字颜色 3 2 3 5" xfId="3557"/>
    <cellStyle name="常规 27 14 13" xfId="3558"/>
    <cellStyle name="40% - 强调文字颜色 3 2 3 5 2" xfId="3559"/>
    <cellStyle name="40% - 强调文字颜色 3 2 3 6" xfId="3560"/>
    <cellStyle name="百分比 2 2 3 2" xfId="3561"/>
    <cellStyle name="常规 26 47 5" xfId="3562"/>
    <cellStyle name="40% - 强调文字颜色 3 2 4" xfId="3563"/>
    <cellStyle name="常规 26 47 5 2" xfId="3564"/>
    <cellStyle name="40% - 强调文字颜色 3 2 4 2" xfId="3565"/>
    <cellStyle name="常规 26 47 6" xfId="3566"/>
    <cellStyle name="40% - 强调文字颜色 3 2 5" xfId="3567"/>
    <cellStyle name="常规 26 47 6 2" xfId="3568"/>
    <cellStyle name="常规 10 5 14" xfId="3569"/>
    <cellStyle name="40% - 强调文字颜色 3 2 5 2" xfId="3570"/>
    <cellStyle name="40% - 强调文字颜色 3 3" xfId="3571"/>
    <cellStyle name="常规 26 6 9" xfId="3572"/>
    <cellStyle name="常规 26 48 3" xfId="3573"/>
    <cellStyle name="40% - 强调文字颜色 3 3 2" xfId="3574"/>
    <cellStyle name="常规 26 6 9 2" xfId="3575"/>
    <cellStyle name="常规 26 48 3 2" xfId="3576"/>
    <cellStyle name="40% - 强调文字颜色 3 3 2 2" xfId="3577"/>
    <cellStyle name="40% - 强调文字颜色 3 3 2 2 2" xfId="3578"/>
    <cellStyle name="40% - 强调文字颜色 3 3 2 2 2 2" xfId="3579"/>
    <cellStyle name="40% - 强调文字颜色 3 3 2 2 3" xfId="3580"/>
    <cellStyle name="常规 3 11 14 2" xfId="3581"/>
    <cellStyle name="常规 27 8 16 2" xfId="3582"/>
    <cellStyle name="标题 2 5 2 2" xfId="3583"/>
    <cellStyle name="常规 2 39 4 4" xfId="3584"/>
    <cellStyle name="常规 14 46 3" xfId="3585"/>
    <cellStyle name="40% - 强调文字颜色 3 3 2 3" xfId="3586"/>
    <cellStyle name="常规 11 46 11 2" xfId="3587"/>
    <cellStyle name="常规 14 47" xfId="3588"/>
    <cellStyle name="常规 14 52" xfId="3589"/>
    <cellStyle name="注释 4 6" xfId="3590"/>
    <cellStyle name="输入 7 3 6" xfId="3591"/>
    <cellStyle name="常规 10 10 2 4 2 2" xfId="3592"/>
    <cellStyle name="60% - 强调文字颜色 2 3 2 2 2 2 2" xfId="3593"/>
    <cellStyle name="常规 26 48 4" xfId="3594"/>
    <cellStyle name="40% - 强调文字颜色 3 3 3" xfId="3595"/>
    <cellStyle name="常规 26 48 5" xfId="3596"/>
    <cellStyle name="40% - 强调文字颜色 3 3 4" xfId="3597"/>
    <cellStyle name="常规 26 48 5 2" xfId="3598"/>
    <cellStyle name="40% - 强调文字颜色 3 3 4 2" xfId="3599"/>
    <cellStyle name="常规 26 48 6" xfId="3600"/>
    <cellStyle name="40% - 强调文字颜色 3 3 5" xfId="3601"/>
    <cellStyle name="常规 27 45 11" xfId="3602"/>
    <cellStyle name="60% - 强调文字颜色 1 10 5" xfId="3603"/>
    <cellStyle name="常规 26 48 6 2" xfId="3604"/>
    <cellStyle name="40% - 强调文字颜色 3 3 5 2" xfId="3605"/>
    <cellStyle name="常规 26 48 7 2" xfId="3606"/>
    <cellStyle name="常规 24 4 2 9" xfId="3607"/>
    <cellStyle name="40% - 强调文字颜色 3 3 6 2" xfId="3608"/>
    <cellStyle name="40% - 强调文字颜色 3 4" xfId="3609"/>
    <cellStyle name="常规 2 18 5 2" xfId="3610"/>
    <cellStyle name="常规 2 23 5 2" xfId="3611"/>
    <cellStyle name="60% - 强调文字颜色 4 4 7" xfId="3612"/>
    <cellStyle name="常规 26 7 9" xfId="3613"/>
    <cellStyle name="常规 26 49 3" xfId="3614"/>
    <cellStyle name="40% - 强调文字颜色 3 4 2" xfId="3615"/>
    <cellStyle name="标题 4 8 2 2 2" xfId="3616"/>
    <cellStyle name="60% - 强调文字颜色 4 4 8" xfId="3617"/>
    <cellStyle name="常规 26 49 4" xfId="3618"/>
    <cellStyle name="40% - 强调文字颜色 3 4 3" xfId="3619"/>
    <cellStyle name="常规 26 49 4 2" xfId="3620"/>
    <cellStyle name="40% - 强调文字颜色 3 4 3 2" xfId="3621"/>
    <cellStyle name="常规 26 49 5 2" xfId="3622"/>
    <cellStyle name="40% - 强调文字颜色 3 4 4 2" xfId="3623"/>
    <cellStyle name="常规 26 49 6" xfId="3624"/>
    <cellStyle name="40% - 强调文字颜色 3 4 5" xfId="3625"/>
    <cellStyle name="常规 26 49 6 2" xfId="3626"/>
    <cellStyle name="40% - 强调文字颜色 3 4 5 2" xfId="3627"/>
    <cellStyle name="常规 26 49 7" xfId="3628"/>
    <cellStyle name="40% - 强调文字颜色 3 4 6" xfId="3629"/>
    <cellStyle name="40% - 强调文字颜色 3 5" xfId="3630"/>
    <cellStyle name="常规 2 18 5 3" xfId="3631"/>
    <cellStyle name="60% - 强调文字颜色 4 5 7" xfId="3632"/>
    <cellStyle name="常规 26 8 9" xfId="3633"/>
    <cellStyle name="40% - 强调文字颜色 3 5 2" xfId="3634"/>
    <cellStyle name="常规 17 11 12" xfId="3635"/>
    <cellStyle name="常规 22 11 12" xfId="3636"/>
    <cellStyle name="常规 26 8 9 2" xfId="3637"/>
    <cellStyle name="40% - 强调文字颜色 3 5 2 2" xfId="3638"/>
    <cellStyle name="常规 17 11 12 2" xfId="3639"/>
    <cellStyle name="常规 22 11 12 2" xfId="3640"/>
    <cellStyle name="常规 26 35 7" xfId="3641"/>
    <cellStyle name="常规 26 40 7" xfId="3642"/>
    <cellStyle name="标题 4 8 2 3 2" xfId="3643"/>
    <cellStyle name="40% - 强调文字颜色 3 5 3" xfId="3644"/>
    <cellStyle name="常规 17 11 13" xfId="3645"/>
    <cellStyle name="常规 22 11 13" xfId="3646"/>
    <cellStyle name="60% - 强调文字颜色 5 13 2 2" xfId="3647"/>
    <cellStyle name="60% - 强调文字颜色 4 5 8" xfId="3648"/>
    <cellStyle name="40% - 强调文字颜色 3 6" xfId="3649"/>
    <cellStyle name="常规 3 46 18" xfId="3650"/>
    <cellStyle name="60% - 强调文字颜色 4 6 7" xfId="3651"/>
    <cellStyle name="常规 26 9 9" xfId="3652"/>
    <cellStyle name="40% - 强调文字颜色 3 6 2" xfId="3653"/>
    <cellStyle name="常规 26 9 9 2" xfId="3654"/>
    <cellStyle name="常规 17 14 16" xfId="3655"/>
    <cellStyle name="常规 22 14 16" xfId="3656"/>
    <cellStyle name="40% - 强调文字颜色 3 6 2 2" xfId="3657"/>
    <cellStyle name="60% - 强调文字颜色 4 6 8" xfId="3658"/>
    <cellStyle name="40% - 强调文字颜色 3 6 3" xfId="3659"/>
    <cellStyle name="常规 17 19 16" xfId="3660"/>
    <cellStyle name="常规 17 24 16" xfId="3661"/>
    <cellStyle name="常规 22 19 16" xfId="3662"/>
    <cellStyle name="常规 22 24 16" xfId="3663"/>
    <cellStyle name="40% - 强调文字颜色 3 7 2 2" xfId="3664"/>
    <cellStyle name="常规 3 8 18" xfId="3665"/>
    <cellStyle name="60% - 强调文字颜色 4 7 8" xfId="3666"/>
    <cellStyle name="40% - 强调文字颜色 3 7 3" xfId="3667"/>
    <cellStyle name="常规 17 29 16" xfId="3668"/>
    <cellStyle name="常规 17 34 16" xfId="3669"/>
    <cellStyle name="常规 22 29 16" xfId="3670"/>
    <cellStyle name="常规 22 34 16" xfId="3671"/>
    <cellStyle name="40% - 强调文字颜色 3 8 2 2" xfId="3672"/>
    <cellStyle name="60% - 强调文字颜色 4 8 8" xfId="3673"/>
    <cellStyle name="40% - 强调文字颜色 3 8 3" xfId="3674"/>
    <cellStyle name="常规 17 39 16" xfId="3675"/>
    <cellStyle name="常规 17 44 16" xfId="3676"/>
    <cellStyle name="常规 22 39 16" xfId="3677"/>
    <cellStyle name="常规 22 44 16" xfId="3678"/>
    <cellStyle name="40% - 强调文字颜色 3 9 2 2" xfId="3679"/>
    <cellStyle name="60% - 强调文字颜色 4 9 8" xfId="3680"/>
    <cellStyle name="40% - 强调文字颜色 3 9 3" xfId="3681"/>
    <cellStyle name="60% - 强调文字颜色 4 2 3 3" xfId="3682"/>
    <cellStyle name="40% - 强调文字颜色 6 5 3" xfId="3683"/>
    <cellStyle name="常规 17 36 13" xfId="3684"/>
    <cellStyle name="常规 17 41 13" xfId="3685"/>
    <cellStyle name="常规 22 36 13" xfId="3686"/>
    <cellStyle name="常规 22 41 13" xfId="3687"/>
    <cellStyle name="注释 6 2 2 2 3" xfId="3688"/>
    <cellStyle name="常规 12 10 2 3" xfId="3689"/>
    <cellStyle name="40% - 强调文字颜色 4 15 2 2" xfId="3690"/>
    <cellStyle name="常规 17 16 2 2 2" xfId="3691"/>
    <cellStyle name="常规 17 21 2 2 2" xfId="3692"/>
    <cellStyle name="常规 2 13 14 2" xfId="3693"/>
    <cellStyle name="40% - 强调文字颜色 4 2" xfId="3694"/>
    <cellStyle name="60% - 强调文字颜色 5 2 7" xfId="3695"/>
    <cellStyle name="常规 27 5 9" xfId="3696"/>
    <cellStyle name="40% - 强调文字颜色 4 2 2" xfId="3697"/>
    <cellStyle name="常规 10 11 11" xfId="3698"/>
    <cellStyle name="常规 27 13 11 2" xfId="3699"/>
    <cellStyle name="常规 10 103" xfId="3700"/>
    <cellStyle name="常规 10 4 8" xfId="3701"/>
    <cellStyle name="60% - 强调文字颜色 5 2 7 2" xfId="3702"/>
    <cellStyle name="常规 27 5 9 2" xfId="3703"/>
    <cellStyle name="40% - 强调文字颜色 4 2 2 2" xfId="3704"/>
    <cellStyle name="常规 10 11 12" xfId="3705"/>
    <cellStyle name="常规 10 104" xfId="3706"/>
    <cellStyle name="常规 10 4 9" xfId="3707"/>
    <cellStyle name="标题 3 4 2 2" xfId="3708"/>
    <cellStyle name="常规 3 13 9 2" xfId="3709"/>
    <cellStyle name="40% - 强调文字颜色 4 2 2 3" xfId="3710"/>
    <cellStyle name="常规 10 11 13" xfId="3711"/>
    <cellStyle name="标题 3 4 2 3" xfId="3712"/>
    <cellStyle name="常规 10 105" xfId="3713"/>
    <cellStyle name="常规 27 45 16 2" xfId="3714"/>
    <cellStyle name="40% - 强调文字颜色 4 2 2 4" xfId="3715"/>
    <cellStyle name="常规 7 8 3 2" xfId="3716"/>
    <cellStyle name="常规 10 11 14" xfId="3717"/>
    <cellStyle name="标题 3 4 2 4" xfId="3718"/>
    <cellStyle name="常规 10 106" xfId="3719"/>
    <cellStyle name="40% - 强调文字颜色 4 2 2 5" xfId="3720"/>
    <cellStyle name="60% - 强调文字颜色 6 4 2" xfId="3721"/>
    <cellStyle name="标题 3 4 2 5" xfId="3722"/>
    <cellStyle name="常规 10 107" xfId="3723"/>
    <cellStyle name="40% - 强调文字颜色 4 2 2 6" xfId="3724"/>
    <cellStyle name="60% - 强调文字颜色 5 2 8" xfId="3725"/>
    <cellStyle name="40% - 强调文字颜色 4 2 3" xfId="3726"/>
    <cellStyle name="常规 14 11 9" xfId="3727"/>
    <cellStyle name="40% - 强调文字颜色 4 2 3 2 2" xfId="3728"/>
    <cellStyle name="60% - 强调文字颜色 4 9 2 5" xfId="3729"/>
    <cellStyle name="常规 14 12 9" xfId="3730"/>
    <cellStyle name="40% - 强调文字颜色 4 2 3 3 2" xfId="3731"/>
    <cellStyle name="常规 14 13 9" xfId="3732"/>
    <cellStyle name="40% - 强调文字颜色 4 2 3 4 2" xfId="3733"/>
    <cellStyle name="常规 14 14 9" xfId="3734"/>
    <cellStyle name="40% - 强调文字颜色 4 2 3 5 2" xfId="3735"/>
    <cellStyle name="40% - 强调文字颜色 4 2 4" xfId="3736"/>
    <cellStyle name="40% - 强调文字颜色 4 2 4 2" xfId="3737"/>
    <cellStyle name="40% - 强调文字颜色 4 2 5" xfId="3738"/>
    <cellStyle name="常规 15 5 14" xfId="3739"/>
    <cellStyle name="40% - 强调文字颜色 4 2 5 2" xfId="3740"/>
    <cellStyle name="40% - 强调文字颜色 4 3" xfId="3741"/>
    <cellStyle name="常规 27 6 9" xfId="3742"/>
    <cellStyle name="40% - 强调文字颜色 4 3 2" xfId="3743"/>
    <cellStyle name="常规 11 4 2 4 2" xfId="3744"/>
    <cellStyle name="标题 3 10 3" xfId="3745"/>
    <cellStyle name="常规 27 6 9 2" xfId="3746"/>
    <cellStyle name="40% - 强调文字颜色 4 3 2 2" xfId="3747"/>
    <cellStyle name="标题 3 10 3 2" xfId="3748"/>
    <cellStyle name="40% - 强调文字颜色 4 3 2 2 2" xfId="3749"/>
    <cellStyle name="60% - 强调文字颜色 5 9 5" xfId="3750"/>
    <cellStyle name="40% - 强调文字颜色 4 3 2 2 2 2" xfId="3751"/>
    <cellStyle name="常规 4 11 14 2" xfId="3752"/>
    <cellStyle name="40% - 强调文字颜色 4 3 2 2 3" xfId="3753"/>
    <cellStyle name="60% - 强调文字颜色 5 9 6" xfId="3754"/>
    <cellStyle name="常规 11 4 9" xfId="3755"/>
    <cellStyle name="标题 3 5 2 2" xfId="3756"/>
    <cellStyle name="常规 14 3 5 2" xfId="3757"/>
    <cellStyle name="标题 3 10 4" xfId="3758"/>
    <cellStyle name="常规 3 14 9 2" xfId="3759"/>
    <cellStyle name="40% - 强调文字颜色 4 3 2 3" xfId="3760"/>
    <cellStyle name="40% - 强调文字颜色 4 3 3" xfId="3761"/>
    <cellStyle name="常规 10 10 5" xfId="3762"/>
    <cellStyle name="40% - 强调文字颜色 4 3 3 2" xfId="3763"/>
    <cellStyle name="常规 10 10 5 2" xfId="3764"/>
    <cellStyle name="强调文字颜色 4 10 7" xfId="3765"/>
    <cellStyle name="40% - 强调文字颜色 4 3 3 2 2" xfId="3766"/>
    <cellStyle name="60% - 强调文字颜色 6 9 5" xfId="3767"/>
    <cellStyle name="常规 10 10 6" xfId="3768"/>
    <cellStyle name="常规 11 5 9" xfId="3769"/>
    <cellStyle name="标题 3 5 3 2" xfId="3770"/>
    <cellStyle name="40% - 强调文字颜色 4 3 3 3" xfId="3771"/>
    <cellStyle name="40% - 强调文字颜色 4 3 4" xfId="3772"/>
    <cellStyle name="40% - 强调文字颜色 4 3 4 2" xfId="3773"/>
    <cellStyle name="40% - 强调文字颜色 4 3 5" xfId="3774"/>
    <cellStyle name="常规 33 45 11" xfId="3775"/>
    <cellStyle name="常规 10 12 5" xfId="3776"/>
    <cellStyle name="60% - 强调文字颜色 6 10 5" xfId="3777"/>
    <cellStyle name="40% - 强调文字颜色 4 3 5 2" xfId="3778"/>
    <cellStyle name="40% - 强调文字颜色 4 4" xfId="3779"/>
    <cellStyle name="常规 2 18 6 2" xfId="3780"/>
    <cellStyle name="常规 2 23 6 2" xfId="3781"/>
    <cellStyle name="60% - 强调文字颜色 5 4 7" xfId="3782"/>
    <cellStyle name="常规 27 7 9" xfId="3783"/>
    <cellStyle name="40% - 强调文字颜色 4 4 2" xfId="3784"/>
    <cellStyle name="标题 1 6 5" xfId="3785"/>
    <cellStyle name="60% - 强调文字颜色 5 4 7 2" xfId="3786"/>
    <cellStyle name="常规 27 7 9 2" xfId="3787"/>
    <cellStyle name="40% - 强调文字颜色 4 4 2 2" xfId="3788"/>
    <cellStyle name="60% - 强调文字颜色 5 4 8" xfId="3789"/>
    <cellStyle name="40% - 强调文字颜色 4 4 3" xfId="3790"/>
    <cellStyle name="标题 1 7 5" xfId="3791"/>
    <cellStyle name="40% - 强调文字颜色 4 4 3 2" xfId="3792"/>
    <cellStyle name="常规 15 19 10" xfId="3793"/>
    <cellStyle name="常规 15 24 10" xfId="3794"/>
    <cellStyle name="标题 1 8 5" xfId="3795"/>
    <cellStyle name="40% - 强调文字颜色 4 4 4 2" xfId="3796"/>
    <cellStyle name="40% - 强调文字颜色 4 4 5" xfId="3797"/>
    <cellStyle name="标题 1 9 5" xfId="3798"/>
    <cellStyle name="40% - 强调文字颜色 4 4 5 2" xfId="3799"/>
    <cellStyle name="百分比 2 10 2" xfId="3800"/>
    <cellStyle name="60% - 强调文字颜色 1 2 2 5 2" xfId="3801"/>
    <cellStyle name="40% - 强调文字颜色 4 4 6" xfId="3802"/>
    <cellStyle name="40% - 强调文字颜色 4 5" xfId="3803"/>
    <cellStyle name="常规 2 18 6 3" xfId="3804"/>
    <cellStyle name="常规 10 14 2 2 2" xfId="3805"/>
    <cellStyle name="60% - 强调文字颜色 5 5 7" xfId="3806"/>
    <cellStyle name="常规 27 8 9" xfId="3807"/>
    <cellStyle name="40% - 强调文字颜色 4 5 2" xfId="3808"/>
    <cellStyle name="常规 17 16 12" xfId="3809"/>
    <cellStyle name="常规 17 21 12" xfId="3810"/>
    <cellStyle name="常规 22 16 12" xfId="3811"/>
    <cellStyle name="常规 22 21 12" xfId="3812"/>
    <cellStyle name="标题 2 6 5" xfId="3813"/>
    <cellStyle name="常规 27 8 9 2" xfId="3814"/>
    <cellStyle name="40% - 强调文字颜色 4 5 2 2" xfId="3815"/>
    <cellStyle name="常规 17 16 12 2" xfId="3816"/>
    <cellStyle name="常规 17 21 12 2" xfId="3817"/>
    <cellStyle name="常规 22 16 12 2" xfId="3818"/>
    <cellStyle name="常规 22 21 12 2" xfId="3819"/>
    <cellStyle name="60% - 强调文字颜色 5 5 8" xfId="3820"/>
    <cellStyle name="40% - 强调文字颜色 4 5 3" xfId="3821"/>
    <cellStyle name="常规 17 16 13" xfId="3822"/>
    <cellStyle name="常规 17 21 13" xfId="3823"/>
    <cellStyle name="常规 22 16 13" xfId="3824"/>
    <cellStyle name="常规 22 21 13" xfId="3825"/>
    <cellStyle name="60% - 强调文字颜色 5 14 2 2" xfId="3826"/>
    <cellStyle name="40% - 强调文字颜色 4 6" xfId="3827"/>
    <cellStyle name="60% - 强调文字颜色 5 6 7" xfId="3828"/>
    <cellStyle name="常规 27 9 9" xfId="3829"/>
    <cellStyle name="40% - 强调文字颜色 4 6 2" xfId="3830"/>
    <cellStyle name="标题 3 6 5" xfId="3831"/>
    <cellStyle name="常规 27 9 9 2" xfId="3832"/>
    <cellStyle name="常规 23 14 16" xfId="3833"/>
    <cellStyle name="40% - 强调文字颜色 4 6 2 2" xfId="3834"/>
    <cellStyle name="60% - 强调文字颜色 5 6 8" xfId="3835"/>
    <cellStyle name="40% - 强调文字颜色 4 6 3" xfId="3836"/>
    <cellStyle name="60% - 强调文字颜色 5 7 7" xfId="3837"/>
    <cellStyle name="40% - 强调文字颜色 4 7 2" xfId="3838"/>
    <cellStyle name="标题 4 6 5" xfId="3839"/>
    <cellStyle name="常规 27 14 11 2" xfId="3840"/>
    <cellStyle name="百分比 2 8 8" xfId="3841"/>
    <cellStyle name="常规 15 4 8" xfId="3842"/>
    <cellStyle name="常规 20 4 8" xfId="3843"/>
    <cellStyle name="常规 23 19 16" xfId="3844"/>
    <cellStyle name="常规 23 24 16" xfId="3845"/>
    <cellStyle name="40% - 强调文字颜色 4 7 2 2" xfId="3846"/>
    <cellStyle name="60% - 强调文字颜色 5 7 8" xfId="3847"/>
    <cellStyle name="40% - 强调文字颜色 4 7 3" xfId="3848"/>
    <cellStyle name="40% - 强调文字颜色 4 8" xfId="3849"/>
    <cellStyle name="60% - 强调文字颜色 5 8 7" xfId="3850"/>
    <cellStyle name="常规 11 2 10" xfId="3851"/>
    <cellStyle name="40% - 强调文字颜色 4 8 2" xfId="3852"/>
    <cellStyle name="标题 4 10 3" xfId="3853"/>
    <cellStyle name="常规 23 29 16" xfId="3854"/>
    <cellStyle name="常规 23 34 16" xfId="3855"/>
    <cellStyle name="常规 11 2 10 2" xfId="3856"/>
    <cellStyle name="40% - 强调文字颜色 4 8 2 2" xfId="3857"/>
    <cellStyle name="60% - 强调文字颜色 5 8 8" xfId="3858"/>
    <cellStyle name="常规 11 2 11" xfId="3859"/>
    <cellStyle name="40% - 强调文字颜色 4 8 3" xfId="3860"/>
    <cellStyle name="40% - 强调文字颜色 4 9" xfId="3861"/>
    <cellStyle name="60% - 强调文字颜色 5 9 7" xfId="3862"/>
    <cellStyle name="40% - 强调文字颜色 4 9 2" xfId="3863"/>
    <cellStyle name="常规 23 39 16" xfId="3864"/>
    <cellStyle name="常规 23 44 16" xfId="3865"/>
    <cellStyle name="40% - 强调文字颜色 4 9 2 2" xfId="3866"/>
    <cellStyle name="标题 2 2 2 2" xfId="3867"/>
    <cellStyle name="常规 2 36 4 4" xfId="3868"/>
    <cellStyle name="常规 2 41 4 4" xfId="3869"/>
    <cellStyle name="60% - 强调文字颜色 5 9 8" xfId="3870"/>
    <cellStyle name="40% - 强调文字颜色 4 9 3" xfId="3871"/>
    <cellStyle name="常规 27 49 3 4" xfId="3872"/>
    <cellStyle name="常规 70 2 4" xfId="3873"/>
    <cellStyle name="常规 65 2 4" xfId="3874"/>
    <cellStyle name="常规 10 13" xfId="3875"/>
    <cellStyle name="60% - 强调文字颜色 6 11" xfId="3876"/>
    <cellStyle name="常规 14 26 13" xfId="3877"/>
    <cellStyle name="常规 14 31 13" xfId="3878"/>
    <cellStyle name="40% - 强调文字颜色 5 10" xfId="3879"/>
    <cellStyle name="差 3 6" xfId="3880"/>
    <cellStyle name="解释性文本 6 6" xfId="3881"/>
    <cellStyle name="60% - 强调文字颜色 6 11 2" xfId="3882"/>
    <cellStyle name="常规 26 18 15" xfId="3883"/>
    <cellStyle name="常规 26 23 15" xfId="3884"/>
    <cellStyle name="常规 10 13 2" xfId="3885"/>
    <cellStyle name="常规 14 26 13 2" xfId="3886"/>
    <cellStyle name="常规 14 31 13 2" xfId="3887"/>
    <cellStyle name="40% - 强调文字颜色 5 10 2" xfId="3888"/>
    <cellStyle name="标题 1 6 2 6" xfId="3889"/>
    <cellStyle name="常规 2 13 15 2" xfId="3890"/>
    <cellStyle name="40% - 强调文字颜色 5 2" xfId="3891"/>
    <cellStyle name="60% - 强调文字颜色 6 2 7" xfId="3892"/>
    <cellStyle name="40% - 强调文字颜色 5 2 2" xfId="3893"/>
    <cellStyle name="常规 2 10 3" xfId="3894"/>
    <cellStyle name="60% - 强调文字颜色 6 2 7 2" xfId="3895"/>
    <cellStyle name="40% - 强调文字颜色 5 2 2 2" xfId="3896"/>
    <cellStyle name="40% - 强调文字颜色 5 2 2 2 2" xfId="3897"/>
    <cellStyle name="标题 4 4 2 2" xfId="3898"/>
    <cellStyle name="40% - 强调文字颜色 5 2 2 3" xfId="3899"/>
    <cellStyle name="标题 4 4 2 2 2" xfId="3900"/>
    <cellStyle name="常规 8 5 22" xfId="3901"/>
    <cellStyle name="常规 8 5 17" xfId="3902"/>
    <cellStyle name="40% - 强调文字颜色 5 2 2 3 2" xfId="3903"/>
    <cellStyle name="标题 4 4 2 3" xfId="3904"/>
    <cellStyle name="常规 2 10 5" xfId="3905"/>
    <cellStyle name="标题 4 2 2 3 2" xfId="3906"/>
    <cellStyle name="40% - 强调文字颜色 5 2 2 4" xfId="3907"/>
    <cellStyle name="标题 4 4 2 3 2" xfId="3908"/>
    <cellStyle name="40% - 强调文字颜色 5 2 2 4 2" xfId="3909"/>
    <cellStyle name="标题 4 4 2 4" xfId="3910"/>
    <cellStyle name="常规 8 8 3 2" xfId="3911"/>
    <cellStyle name="常规 11 11 14" xfId="3912"/>
    <cellStyle name="60% - 强调文字颜色 3 9 2 2 2 2" xfId="3913"/>
    <cellStyle name="40% - 强调文字颜色 5 2 2 5" xfId="3914"/>
    <cellStyle name="汇总 13 2 3" xfId="3915"/>
    <cellStyle name="40% - 强调文字颜色 5 2 2 5 2" xfId="3916"/>
    <cellStyle name="标题 4 4 2 5" xfId="3917"/>
    <cellStyle name="40% - 强调文字颜色 5 2 2 6" xfId="3918"/>
    <cellStyle name="60% - 强调文字颜色 6 2 8" xfId="3919"/>
    <cellStyle name="40% - 强调文字颜色 5 2 3" xfId="3920"/>
    <cellStyle name="40% - 强调文字颜色 5 2 3 2" xfId="3921"/>
    <cellStyle name="40% - 强调文字颜色 5 2 3 2 2" xfId="3922"/>
    <cellStyle name="标题 4 4 3 2" xfId="3923"/>
    <cellStyle name="40% - 强调文字颜色 5 2 3 3" xfId="3924"/>
    <cellStyle name="40% - 强调文字颜色 5 2 3 3 2" xfId="3925"/>
    <cellStyle name="常规 3 2 2 6" xfId="3926"/>
    <cellStyle name="常规 2 11 5" xfId="3927"/>
    <cellStyle name="标题 4 2 2 4 2" xfId="3928"/>
    <cellStyle name="40% - 强调文字颜色 5 2 3 4" xfId="3929"/>
    <cellStyle name="40% - 强调文字颜色 5 2 3 4 2" xfId="3930"/>
    <cellStyle name="40% - 强调文字颜色 5 2 3 5" xfId="3931"/>
    <cellStyle name="汇总 14 2 3" xfId="3932"/>
    <cellStyle name="40% - 强调文字颜色 5 2 3 5 2" xfId="3933"/>
    <cellStyle name="40% - 强调文字颜色 5 2 3 6" xfId="3934"/>
    <cellStyle name="40% - 强调文字颜色 5 2 4" xfId="3935"/>
    <cellStyle name="40% - 强调文字颜色 5 2 4 2" xfId="3936"/>
    <cellStyle name="40% - 强调文字颜色 5 2 5" xfId="3937"/>
    <cellStyle name="40% - 强调文字颜色 5 2 5 2" xfId="3938"/>
    <cellStyle name="标题 1 6 2 7" xfId="3939"/>
    <cellStyle name="40% - 强调文字颜色 5 3" xfId="3940"/>
    <cellStyle name="常规 11 6 10" xfId="3941"/>
    <cellStyle name="40% - 强调文字颜色 5 3 2" xfId="3942"/>
    <cellStyle name="常规 11 6 10 2" xfId="3943"/>
    <cellStyle name="40% - 强调文字颜色 5 3 2 2" xfId="3944"/>
    <cellStyle name="常规 23 3 18" xfId="3945"/>
    <cellStyle name="常规 23 3 23" xfId="3946"/>
    <cellStyle name="40% - 强调文字颜色 5 3 2 2 2" xfId="3947"/>
    <cellStyle name="常规 23 3 18 2" xfId="3948"/>
    <cellStyle name="40% - 强调文字颜色 5 3 2 2 2 2" xfId="3949"/>
    <cellStyle name="常规 14 15 8" xfId="3950"/>
    <cellStyle name="常规 14 20 8" xfId="3951"/>
    <cellStyle name="常规 23 3 19" xfId="3952"/>
    <cellStyle name="常规 23 3 24" xfId="3953"/>
    <cellStyle name="40% - 强调文字颜色 5 3 2 2 3" xfId="3954"/>
    <cellStyle name="标题 4 5 2 2" xfId="3955"/>
    <cellStyle name="40% - 强调文字颜色 5 3 2 3" xfId="3956"/>
    <cellStyle name="常规 11 6 11" xfId="3957"/>
    <cellStyle name="40% - 强调文字颜色 5 3 3" xfId="3958"/>
    <cellStyle name="常规 11 6 11 2" xfId="3959"/>
    <cellStyle name="40% - 强调文字颜色 5 3 3 2" xfId="3960"/>
    <cellStyle name="常规 23 8 18" xfId="3961"/>
    <cellStyle name="40% - 强调文字颜色 5 3 3 2 2" xfId="3962"/>
    <cellStyle name="标题 4 5 3 2" xfId="3963"/>
    <cellStyle name="40% - 强调文字颜色 5 3 3 3" xfId="3964"/>
    <cellStyle name="常规 11 6 12" xfId="3965"/>
    <cellStyle name="40% - 强调文字颜色 5 3 4" xfId="3966"/>
    <cellStyle name="常规 11 6 12 2" xfId="3967"/>
    <cellStyle name="40% - 强调文字颜色 5 3 4 2" xfId="3968"/>
    <cellStyle name="常规 11 6 13" xfId="3969"/>
    <cellStyle name="40% - 强调文字颜色 5 3 5" xfId="3970"/>
    <cellStyle name="标题 1 6 2 8" xfId="3971"/>
    <cellStyle name="40% - 强调文字颜色 5 4" xfId="3972"/>
    <cellStyle name="常规 2 18 7 2" xfId="3973"/>
    <cellStyle name="常规 2 23 7 2" xfId="3974"/>
    <cellStyle name="常规 10 12 17 2 2" xfId="3975"/>
    <cellStyle name="60% - 强调文字颜色 6 4 7" xfId="3976"/>
    <cellStyle name="40% - 强调文字颜色 5 4 2" xfId="3977"/>
    <cellStyle name="60% - 强调文字颜色 6 4 7 2" xfId="3978"/>
    <cellStyle name="60% - 强调文字颜色 2 10 8" xfId="3979"/>
    <cellStyle name="40% - 强调文字颜色 5 4 2 2" xfId="3980"/>
    <cellStyle name="60% - 强调文字颜色 6 4 8" xfId="3981"/>
    <cellStyle name="40% - 强调文字颜色 5 4 3" xfId="3982"/>
    <cellStyle name="40% - 强调文字颜色 5 4 3 2" xfId="3983"/>
    <cellStyle name="60% - 强调文字颜色 6 4 9" xfId="3984"/>
    <cellStyle name="40% - 强调文字颜色 5 4 4" xfId="3985"/>
    <cellStyle name="40% - 强调文字颜色 5 4 4 2" xfId="3986"/>
    <cellStyle name="40% - 强调文字颜色 5 4 5" xfId="3987"/>
    <cellStyle name="40% - 强调文字颜色 5 4 5 2" xfId="3988"/>
    <cellStyle name="40% - 强调文字颜色 5 5" xfId="3989"/>
    <cellStyle name="常规 2 18 7 3" xfId="3990"/>
    <cellStyle name="常规 10 14 2 3 2" xfId="3991"/>
    <cellStyle name="常规 24 3 11" xfId="3992"/>
    <cellStyle name="60% - 强调文字颜色 6 5 7" xfId="3993"/>
    <cellStyle name="40% - 强调文字颜色 5 5 2" xfId="3994"/>
    <cellStyle name="常规 17 26 12" xfId="3995"/>
    <cellStyle name="常规 17 31 12" xfId="3996"/>
    <cellStyle name="常规 22 26 12" xfId="3997"/>
    <cellStyle name="常规 22 31 12" xfId="3998"/>
    <cellStyle name="常规 10 14 2 3 2 2" xfId="3999"/>
    <cellStyle name="40% - 强调文字颜色 5 5 2 2" xfId="4000"/>
    <cellStyle name="常规 17 26 12 2" xfId="4001"/>
    <cellStyle name="常规 17 31 12 2" xfId="4002"/>
    <cellStyle name="常规 22 26 12 2" xfId="4003"/>
    <cellStyle name="常规 22 31 12 2" xfId="4004"/>
    <cellStyle name="60% - 强调文字颜色 6 5 8" xfId="4005"/>
    <cellStyle name="40% - 强调文字颜色 5 5 3" xfId="4006"/>
    <cellStyle name="常规 17 26 13" xfId="4007"/>
    <cellStyle name="常规 17 31 13" xfId="4008"/>
    <cellStyle name="常规 22 26 13" xfId="4009"/>
    <cellStyle name="常规 22 31 13" xfId="4010"/>
    <cellStyle name="60% - 强调文字颜色 5 15 2 2" xfId="4011"/>
    <cellStyle name="常规 3 45 15" xfId="4012"/>
    <cellStyle name="常规 23 45 6 2" xfId="4013"/>
    <cellStyle name="60% - 强调文字颜色 2 3 2 2" xfId="4014"/>
    <cellStyle name="40% - 强调文字颜色 5 6" xfId="4015"/>
    <cellStyle name="常规 10 10 2 4" xfId="4016"/>
    <cellStyle name="60% - 强调文字颜色 6 6 7" xfId="4017"/>
    <cellStyle name="常规 3 45 15 2" xfId="4018"/>
    <cellStyle name="千位分隔 2 2 5 9" xfId="4019"/>
    <cellStyle name="60% - 强调文字颜色 2 3 2 2 2" xfId="4020"/>
    <cellStyle name="40% - 强调文字颜色 5 6 2" xfId="4021"/>
    <cellStyle name="常规 11 46 11" xfId="4022"/>
    <cellStyle name="常规 10 10 2 4 2" xfId="4023"/>
    <cellStyle name="60% - 强调文字颜色 2 3 2 2 2 2" xfId="4024"/>
    <cellStyle name="40% - 强调文字颜色 5 6 2 2" xfId="4025"/>
    <cellStyle name="常规 10 10 2 5" xfId="4026"/>
    <cellStyle name="60% - 强调文字颜色 6 6 8" xfId="4027"/>
    <cellStyle name="60% - 强调文字颜色 2 3 2 2 3" xfId="4028"/>
    <cellStyle name="40% - 强调文字颜色 5 6 3" xfId="4029"/>
    <cellStyle name="常规 2 37 2 3" xfId="4030"/>
    <cellStyle name="常规 2 42 2 3" xfId="4031"/>
    <cellStyle name="常规 10 10 3 4" xfId="4032"/>
    <cellStyle name="60% - 强调文字颜色 6 7 7" xfId="4033"/>
    <cellStyle name="40% - 强调文字颜色 5 7 2" xfId="4034"/>
    <cellStyle name="常规 2 37 2 3 2" xfId="4035"/>
    <cellStyle name="常规 2 42 2 3 2" xfId="4036"/>
    <cellStyle name="常规 10 10 3 4 2" xfId="4037"/>
    <cellStyle name="40% - 强调文字颜色 5 7 2 2" xfId="4038"/>
    <cellStyle name="60% - 强调文字颜色 6 7 8" xfId="4039"/>
    <cellStyle name="40% - 强调文字颜色 5 7 3" xfId="4040"/>
    <cellStyle name="40% - 强调文字颜色 5 8" xfId="4041"/>
    <cellStyle name="常规 2 37 3 3" xfId="4042"/>
    <cellStyle name="常规 2 42 3 3" xfId="4043"/>
    <cellStyle name="常规 10 10 4 4" xfId="4044"/>
    <cellStyle name="60% - 强调文字颜色 6 8 7" xfId="4045"/>
    <cellStyle name="常规 11 7 10" xfId="4046"/>
    <cellStyle name="40% - 强调文字颜色 5 8 2" xfId="4047"/>
    <cellStyle name="常规 2 37 3 3 2" xfId="4048"/>
    <cellStyle name="常规 2 42 3 3 2" xfId="4049"/>
    <cellStyle name="常规 10 10 4 4 2" xfId="4050"/>
    <cellStyle name="常规 11 7 10 2" xfId="4051"/>
    <cellStyle name="40% - 强调文字颜色 5 8 2 2" xfId="4052"/>
    <cellStyle name="60% - 强调文字颜色 6 8 8" xfId="4053"/>
    <cellStyle name="标题 4 4 2 2 2 2" xfId="4054"/>
    <cellStyle name="常规 11 7 11" xfId="4055"/>
    <cellStyle name="40% - 强调文字颜色 5 8 3" xfId="4056"/>
    <cellStyle name="常规 17 29 2 2 2" xfId="4057"/>
    <cellStyle name="常规 17 34 2 2 2" xfId="4058"/>
    <cellStyle name="40% - 强调文字颜色 5 9" xfId="4059"/>
    <cellStyle name="60% - 强调文字颜色 6 9 7" xfId="4060"/>
    <cellStyle name="40% - 强调文字颜色 5 9 2" xfId="4061"/>
    <cellStyle name="标题 2 3 2 2" xfId="4062"/>
    <cellStyle name="常规 2 37 4 4" xfId="4063"/>
    <cellStyle name="常规 2 42 4 4" xfId="4064"/>
    <cellStyle name="60% - 强调文字颜色 6 9 8" xfId="4065"/>
    <cellStyle name="40% - 强调文字颜色 5 9 3" xfId="4066"/>
    <cellStyle name="标题 1 8 2 2 2" xfId="4067"/>
    <cellStyle name="60% - 强调文字颜色 2 9 2 8" xfId="4068"/>
    <cellStyle name="好 6 2 5" xfId="4069"/>
    <cellStyle name="常规 14 27 13" xfId="4070"/>
    <cellStyle name="常规 14 32 13" xfId="4071"/>
    <cellStyle name="40% - 强调文字颜色 6 10" xfId="4072"/>
    <cellStyle name="常规 27 78" xfId="4073"/>
    <cellStyle name="标题 1 8 2 2 2 2" xfId="4074"/>
    <cellStyle name="常规 14 27 13 2" xfId="4075"/>
    <cellStyle name="常规 14 32 13 2" xfId="4076"/>
    <cellStyle name="40% - 强调文字颜色 6 10 2" xfId="4077"/>
    <cellStyle name="常规 10 10 12 2" xfId="4078"/>
    <cellStyle name="百分比 2 9" xfId="4079"/>
    <cellStyle name="常规 15 5" xfId="4080"/>
    <cellStyle name="常规 20 5" xfId="4081"/>
    <cellStyle name="40% - 强调文字颜色 6 15 2 2" xfId="4082"/>
    <cellStyle name="常规 17 36 2 2 2" xfId="4083"/>
    <cellStyle name="常规 17 41 2 2 2" xfId="4084"/>
    <cellStyle name="60% - 强调文字颜色 5 2 2 3 2" xfId="4085"/>
    <cellStyle name="常规 12 48 4 4" xfId="4086"/>
    <cellStyle name="标题 17" xfId="4087"/>
    <cellStyle name="常规 2 13 16 2" xfId="4088"/>
    <cellStyle name="40% - 强调文字颜色 6 2" xfId="4089"/>
    <cellStyle name="常规 27 28 11" xfId="4090"/>
    <cellStyle name="常规 27 33 11" xfId="4091"/>
    <cellStyle name="标题 17 2" xfId="4092"/>
    <cellStyle name="40% - 强调文字颜色 6 2 2" xfId="4093"/>
    <cellStyle name="标题 17 2 2" xfId="4094"/>
    <cellStyle name="常规 27 28 11 2" xfId="4095"/>
    <cellStyle name="常规 27 33 11 2" xfId="4096"/>
    <cellStyle name="标题 3 9 8" xfId="4097"/>
    <cellStyle name="常规 4 3 4" xfId="4098"/>
    <cellStyle name="常规 12 39" xfId="4099"/>
    <cellStyle name="常规 12 44" xfId="4100"/>
    <cellStyle name="40% - 强调文字颜色 6 2 2 2" xfId="4101"/>
    <cellStyle name="常规 2 19 2 3" xfId="4102"/>
    <cellStyle name="常规 2 24 2 3" xfId="4103"/>
    <cellStyle name="常规 4 3 4 2" xfId="4104"/>
    <cellStyle name="常规 12 39 2" xfId="4105"/>
    <cellStyle name="常规 12 44 2" xfId="4106"/>
    <cellStyle name="40% - 强调文字颜色 6 2 2 2 2" xfId="4107"/>
    <cellStyle name="60% - 强调文字颜色 2 9 2 2 2 2" xfId="4108"/>
    <cellStyle name="常规 4 3 5" xfId="4109"/>
    <cellStyle name="常规 12 45" xfId="4110"/>
    <cellStyle name="常规 12 50" xfId="4111"/>
    <cellStyle name="40% - 强调文字颜色 6 2 2 3" xfId="4112"/>
    <cellStyle name="差_安全" xfId="4113"/>
    <cellStyle name="常规 2 19 3 3" xfId="4114"/>
    <cellStyle name="常规 2 24 3 3" xfId="4115"/>
    <cellStyle name="常规 4 3 5 2" xfId="4116"/>
    <cellStyle name="常规 12 45 2" xfId="4117"/>
    <cellStyle name="常规 12 50 2" xfId="4118"/>
    <cellStyle name="40% - 强调文字颜色 6 2 2 3 2" xfId="4119"/>
    <cellStyle name="常规 5 8" xfId="4120"/>
    <cellStyle name="常规 148" xfId="4121"/>
    <cellStyle name="常规 153" xfId="4122"/>
    <cellStyle name="注释 11 3 6" xfId="4123"/>
    <cellStyle name="常规 12 11 13" xfId="4124"/>
    <cellStyle name="60% - 强调文字颜色 4 13 2 2" xfId="4125"/>
    <cellStyle name="常规 76 11 2" xfId="4126"/>
    <cellStyle name="常规 4 3 6" xfId="4127"/>
    <cellStyle name="常规 12 46" xfId="4128"/>
    <cellStyle name="常规 12 51" xfId="4129"/>
    <cellStyle name="40% - 强调文字颜色 6 2 2 4" xfId="4130"/>
    <cellStyle name="常规 2 19 4 3" xfId="4131"/>
    <cellStyle name="常规 2 24 4 3" xfId="4132"/>
    <cellStyle name="常规 4 3 6 2" xfId="4133"/>
    <cellStyle name="常规 12 46 2" xfId="4134"/>
    <cellStyle name="常规 12 51 2" xfId="4135"/>
    <cellStyle name="40% - 强调文字颜色 6 2 2 4 2" xfId="4136"/>
    <cellStyle name="常规 4 3 7" xfId="4137"/>
    <cellStyle name="常规 12 47" xfId="4138"/>
    <cellStyle name="常规 12 52" xfId="4139"/>
    <cellStyle name="40% - 强调文字颜色 6 2 2 5" xfId="4140"/>
    <cellStyle name="常规 4 3 7 2" xfId="4141"/>
    <cellStyle name="常规 12 47 2" xfId="4142"/>
    <cellStyle name="常规 12 52 2" xfId="4143"/>
    <cellStyle name="40% - 强调文字颜色 6 2 2 5 2" xfId="4144"/>
    <cellStyle name="差 4 7 2" xfId="4145"/>
    <cellStyle name="常规 4 3 8" xfId="4146"/>
    <cellStyle name="常规 12 48" xfId="4147"/>
    <cellStyle name="常规 12 53" xfId="4148"/>
    <cellStyle name="40% - 强调文字颜色 6 2 2 6" xfId="4149"/>
    <cellStyle name="常规 10 14 3 2" xfId="4150"/>
    <cellStyle name="60% - 强调文字颜色 2 14 2 2" xfId="4151"/>
    <cellStyle name="40% - 强调文字颜色 6 2 3 2" xfId="4152"/>
    <cellStyle name="常规 2 25 2 3" xfId="4153"/>
    <cellStyle name="常规 2 30 2 3" xfId="4154"/>
    <cellStyle name="40% - 强调文字颜色 6 2 3 2 2" xfId="4155"/>
    <cellStyle name="40% - 强调文字颜色 6 2 3 3" xfId="4156"/>
    <cellStyle name="常规 2 25 3 3" xfId="4157"/>
    <cellStyle name="常规 2 30 3 3" xfId="4158"/>
    <cellStyle name="40% - 强调文字颜色 6 2 3 3 2" xfId="4159"/>
    <cellStyle name="40% - 强调文字颜色 6 2 3 4" xfId="4160"/>
    <cellStyle name="常规 2 25 4 3" xfId="4161"/>
    <cellStyle name="常规 2 30 4 3" xfId="4162"/>
    <cellStyle name="40% - 强调文字颜色 6 2 3 4 2" xfId="4163"/>
    <cellStyle name="40% - 强调文字颜色 6 2 3 5" xfId="4164"/>
    <cellStyle name="常规 10 10 16" xfId="4165"/>
    <cellStyle name="40% - 强调文字颜色 6 2 3 5 2" xfId="4166"/>
    <cellStyle name="常规 26 29 5" xfId="4167"/>
    <cellStyle name="常规 26 34 5" xfId="4168"/>
    <cellStyle name="标题 3 15 2 2" xfId="4169"/>
    <cellStyle name="40% - 强调文字颜色 6 2 3 6" xfId="4170"/>
    <cellStyle name="常规 10 14 4 2" xfId="4171"/>
    <cellStyle name="40% - 强调文字颜色 6 2 4" xfId="4172"/>
    <cellStyle name="常规 27 28 13 2" xfId="4173"/>
    <cellStyle name="常规 27 33 13 2" xfId="4174"/>
    <cellStyle name="常规 10 47 14" xfId="4175"/>
    <cellStyle name="差_折旧 2 3" xfId="4176"/>
    <cellStyle name="40% - 强调文字颜色 6 2 4 2" xfId="4177"/>
    <cellStyle name="40% - 强调文字颜色 6 2 5" xfId="4178"/>
    <cellStyle name="40% - 强调文字颜色 6 2 5 2" xfId="4179"/>
    <cellStyle name="标题 18" xfId="4180"/>
    <cellStyle name="40% - 强调文字颜色 6 3" xfId="4181"/>
    <cellStyle name="标题 18 2" xfId="4182"/>
    <cellStyle name="40% - 强调文字颜色 6 3 2" xfId="4183"/>
    <cellStyle name="标题 4 9 8" xfId="4184"/>
    <cellStyle name="常规 12 36 4" xfId="4185"/>
    <cellStyle name="常规 12 41 4" xfId="4186"/>
    <cellStyle name="标题 18 2 2" xfId="4187"/>
    <cellStyle name="常规 5 3 4" xfId="4188"/>
    <cellStyle name="常规 17 39" xfId="4189"/>
    <cellStyle name="常规 17 44" xfId="4190"/>
    <cellStyle name="常规 22 39" xfId="4191"/>
    <cellStyle name="常规 22 44" xfId="4192"/>
    <cellStyle name="40% - 强调文字颜色 6 3 2 2" xfId="4193"/>
    <cellStyle name="常规 17 39 2" xfId="4194"/>
    <cellStyle name="常规 17 44 2" xfId="4195"/>
    <cellStyle name="常规 22 39 2" xfId="4196"/>
    <cellStyle name="常规 22 44 2" xfId="4197"/>
    <cellStyle name="常规 10 37 3 4" xfId="4198"/>
    <cellStyle name="常规 10 42 3 4" xfId="4199"/>
    <cellStyle name="40% - 强调文字颜色 6 3 2 2 2" xfId="4200"/>
    <cellStyle name="60% - 强调文字颜色 5 5 2 3" xfId="4201"/>
    <cellStyle name="常规 17 39 2 2" xfId="4202"/>
    <cellStyle name="常规 17 44 2 2" xfId="4203"/>
    <cellStyle name="常规 22 39 2 2" xfId="4204"/>
    <cellStyle name="常规 22 44 2 2" xfId="4205"/>
    <cellStyle name="40% - 强调文字颜色 6 3 2 2 2 2" xfId="4206"/>
    <cellStyle name="常规 17 39 3" xfId="4207"/>
    <cellStyle name="常规 17 44 3" xfId="4208"/>
    <cellStyle name="常规 22 39 3" xfId="4209"/>
    <cellStyle name="常规 22 44 3" xfId="4210"/>
    <cellStyle name="常规 6 11 14 2" xfId="4211"/>
    <cellStyle name="40% - 强调文字颜色 6 3 2 2 3" xfId="4212"/>
    <cellStyle name="常规 5 3 5" xfId="4213"/>
    <cellStyle name="常规 17 45" xfId="4214"/>
    <cellStyle name="常规 17 50" xfId="4215"/>
    <cellStyle name="常规 22 45" xfId="4216"/>
    <cellStyle name="常规 22 50" xfId="4217"/>
    <cellStyle name="40% - 强调文字颜色 6 3 2 3" xfId="4218"/>
    <cellStyle name="60% - 强调文字颜色 2 15 2 2" xfId="4219"/>
    <cellStyle name="常规 5 4 4" xfId="4220"/>
    <cellStyle name="常规 22 89" xfId="4221"/>
    <cellStyle name="常规 22 94" xfId="4222"/>
    <cellStyle name="40% - 强调文字颜色 6 3 3 2" xfId="4223"/>
    <cellStyle name="常规 10 38 3 4" xfId="4224"/>
    <cellStyle name="常规 10 43 3 4" xfId="4225"/>
    <cellStyle name="40% - 强调文字颜色 6 3 3 2 2" xfId="4226"/>
    <cellStyle name="常规 5 4 5" xfId="4227"/>
    <cellStyle name="常规 22 95" xfId="4228"/>
    <cellStyle name="40% - 强调文字颜色 6 3 3 3" xfId="4229"/>
    <cellStyle name="40% - 强调文字颜色 6 3 4" xfId="4230"/>
    <cellStyle name="40% - 强调文字颜色 6 3 4 2" xfId="4231"/>
    <cellStyle name="40% - 强调文字颜色 6 3 5" xfId="4232"/>
    <cellStyle name="差 10" xfId="4233"/>
    <cellStyle name="40% - 强调文字颜色 6 3 5 2" xfId="4234"/>
    <cellStyle name="40% - 强调文字颜色 6 3 6" xfId="4235"/>
    <cellStyle name="40% - 强调文字颜色 6 3 6 2" xfId="4236"/>
    <cellStyle name="标题 19" xfId="4237"/>
    <cellStyle name="常规 3 7 12" xfId="4238"/>
    <cellStyle name="60% - 强调文字颜色 4 2 2" xfId="4239"/>
    <cellStyle name="40% - 强调文字颜色 6 4" xfId="4240"/>
    <cellStyle name="常规 2 18 8 2" xfId="4241"/>
    <cellStyle name="常规 2 23 8 2" xfId="4242"/>
    <cellStyle name="常规 15 46 10" xfId="4243"/>
    <cellStyle name="常规 3 7 12 2" xfId="4244"/>
    <cellStyle name="60% - 强调文字颜色 4 2 2 2" xfId="4245"/>
    <cellStyle name="常规 15 46 10 2" xfId="4246"/>
    <cellStyle name="40% - 强调文字颜色 6 4 2" xfId="4247"/>
    <cellStyle name="60% - 强调文字颜色 4 2 2 2 2" xfId="4248"/>
    <cellStyle name="常规 11 12 8" xfId="4249"/>
    <cellStyle name="常规 6 3 4" xfId="4250"/>
    <cellStyle name="常规 27 39" xfId="4251"/>
    <cellStyle name="常规 27 44" xfId="4252"/>
    <cellStyle name="40% - 强调文字颜色 6 4 2 2" xfId="4253"/>
    <cellStyle name="60% - 强调文字颜色 4 2 2 4" xfId="4254"/>
    <cellStyle name="40% - 强调文字颜色 6 4 4" xfId="4255"/>
    <cellStyle name="常规 17 19 10" xfId="4256"/>
    <cellStyle name="常规 17 24 10" xfId="4257"/>
    <cellStyle name="常规 22 19 10" xfId="4258"/>
    <cellStyle name="常规 22 24 10" xfId="4259"/>
    <cellStyle name="60% - 强调文字颜色 4 2 2 4 2" xfId="4260"/>
    <cellStyle name="常规 11 14 8" xfId="4261"/>
    <cellStyle name="40% - 强调文字颜色 6 4 4 2" xfId="4262"/>
    <cellStyle name="60% - 强调文字颜色 4 2 2 5" xfId="4263"/>
    <cellStyle name="40% - 强调文字颜色 6 4 5" xfId="4264"/>
    <cellStyle name="60% - 强调文字颜色 4 2 2 5 2" xfId="4265"/>
    <cellStyle name="常规 11 15 8" xfId="4266"/>
    <cellStyle name="常规 11 20 8" xfId="4267"/>
    <cellStyle name="40% - 强调文字颜色 6 4 5 2" xfId="4268"/>
    <cellStyle name="常规 7 33 17 2" xfId="4269"/>
    <cellStyle name="常规 7 28 17 2" xfId="4270"/>
    <cellStyle name="常规 10 2 2 4 2" xfId="4271"/>
    <cellStyle name="60% - 强调文字颜色 4 2 2 6" xfId="4272"/>
    <cellStyle name="40% - 强调文字颜色 6 4 6" xfId="4273"/>
    <cellStyle name="常规 3 7 13" xfId="4274"/>
    <cellStyle name="常规 26 27 7 2" xfId="4275"/>
    <cellStyle name="常规 26 32 7 2" xfId="4276"/>
    <cellStyle name="60% - 强调文字颜色 4 2 3" xfId="4277"/>
    <cellStyle name="常规 15 46 11" xfId="4278"/>
    <cellStyle name="注释 6 2 2 2" xfId="4279"/>
    <cellStyle name="常规 12 10 2" xfId="4280"/>
    <cellStyle name="40% - 强调文字颜色 6 5" xfId="4281"/>
    <cellStyle name="常规 3 7 13 2" xfId="4282"/>
    <cellStyle name="60% - 强调文字颜色 4 2 3 2" xfId="4283"/>
    <cellStyle name="40% - 强调文字颜色 6 5 2" xfId="4284"/>
    <cellStyle name="常规 17 36 12" xfId="4285"/>
    <cellStyle name="常规 17 41 12" xfId="4286"/>
    <cellStyle name="常规 22 36 12" xfId="4287"/>
    <cellStyle name="常规 22 41 12" xfId="4288"/>
    <cellStyle name="常规 15 46 11 2" xfId="4289"/>
    <cellStyle name="注释 6 2 2 2 2" xfId="4290"/>
    <cellStyle name="常规 12 10 2 2" xfId="4291"/>
    <cellStyle name="60% - 强调文字颜色 4 2 3 2 2" xfId="4292"/>
    <cellStyle name="40% - 强调文字颜色 6 5 2 2" xfId="4293"/>
    <cellStyle name="常规 17 36 12 2" xfId="4294"/>
    <cellStyle name="常规 17 41 12 2" xfId="4295"/>
    <cellStyle name="常规 22 36 12 2" xfId="4296"/>
    <cellStyle name="常规 22 41 12 2" xfId="4297"/>
    <cellStyle name="常规 12 10 2 2 2" xfId="4298"/>
    <cellStyle name="60% - 强调文字颜色 2 3 3 2" xfId="4299"/>
    <cellStyle name="常规 3 7 14" xfId="4300"/>
    <cellStyle name="60% - 强调文字颜色 4 2 4" xfId="4301"/>
    <cellStyle name="常规 23 45 7 2" xfId="4302"/>
    <cellStyle name="常规 15 46 12" xfId="4303"/>
    <cellStyle name="注释 6 2 2 3" xfId="4304"/>
    <cellStyle name="常规 8 23 13 2" xfId="4305"/>
    <cellStyle name="常规 8 18 13 2" xfId="4306"/>
    <cellStyle name="常规 12 10 3" xfId="4307"/>
    <cellStyle name="40% - 强调文字颜色 6 6" xfId="4308"/>
    <cellStyle name="60% - 强调文字颜色 2 3 3 2 2" xfId="4309"/>
    <cellStyle name="常规 3 7 14 2" xfId="4310"/>
    <cellStyle name="60% - 强调文字颜色 4 2 4 2" xfId="4311"/>
    <cellStyle name="常规 15 46 12 2" xfId="4312"/>
    <cellStyle name="注释 6 2 2 3 2" xfId="4313"/>
    <cellStyle name="常规 12 10 3 2" xfId="4314"/>
    <cellStyle name="40% - 强调文字颜色 6 6 2" xfId="4315"/>
    <cellStyle name="注释 15 3 4" xfId="4316"/>
    <cellStyle name="常规 12 46 11" xfId="4317"/>
    <cellStyle name="60% - 强调文字颜色 1 4 9" xfId="4318"/>
    <cellStyle name="常规 10 11 2 4 2" xfId="4319"/>
    <cellStyle name="常规 12 10 3 2 2" xfId="4320"/>
    <cellStyle name="40% - 强调文字颜色 6 6 2 2" xfId="4321"/>
    <cellStyle name="常规 4 42 2 2" xfId="4322"/>
    <cellStyle name="常规 4 37 2 2" xfId="4323"/>
    <cellStyle name="常规 13 2 2 2" xfId="4324"/>
    <cellStyle name="注释 6 2 2 3 3" xfId="4325"/>
    <cellStyle name="常规 12 10 3 3" xfId="4326"/>
    <cellStyle name="40% - 强调文字颜色 6 6 3" xfId="4327"/>
    <cellStyle name="常规 3 7 15 2" xfId="4328"/>
    <cellStyle name="60% - 强调文字颜色 4 2 5 2" xfId="4329"/>
    <cellStyle name="常规 15 46 13 2" xfId="4330"/>
    <cellStyle name="常规 12 10 4 2" xfId="4331"/>
    <cellStyle name="40% - 强调文字颜色 6 7 2" xfId="4332"/>
    <cellStyle name="常规 4 42 3 2" xfId="4333"/>
    <cellStyle name="常规 4 37 3 2" xfId="4334"/>
    <cellStyle name="常规 13 2 3 2" xfId="4335"/>
    <cellStyle name="常规 12 10 4 3" xfId="4336"/>
    <cellStyle name="40% - 强调文字颜色 6 7 3" xfId="4337"/>
    <cellStyle name="常规 3 7 16" xfId="4338"/>
    <cellStyle name="60% - 强调文字颜色 4 2 6" xfId="4339"/>
    <cellStyle name="常规 15 46 14" xfId="4340"/>
    <cellStyle name="注释 6 2 2 5" xfId="4341"/>
    <cellStyle name="常规 12 10 5" xfId="4342"/>
    <cellStyle name="40% - 强调文字颜色 6 8" xfId="4343"/>
    <cellStyle name="常规 3 7 16 2" xfId="4344"/>
    <cellStyle name="常规 12 39 13" xfId="4345"/>
    <cellStyle name="常规 12 44 13" xfId="4346"/>
    <cellStyle name="60% - 强调文字颜色 4 2 6 2" xfId="4347"/>
    <cellStyle name="常规 15 46 14 2" xfId="4348"/>
    <cellStyle name="常规 12 10 5 2" xfId="4349"/>
    <cellStyle name="40% - 强调文字颜色 6 8 2" xfId="4350"/>
    <cellStyle name="40% - 强调文字颜色 6 8 3" xfId="4351"/>
    <cellStyle name="常规 27 48 3 3" xfId="4352"/>
    <cellStyle name="60% - 强调文字颜色 1 10" xfId="4353"/>
    <cellStyle name="常规 27 48 3 3 2" xfId="4354"/>
    <cellStyle name="60% - 强调文字颜色 1 10 2" xfId="4355"/>
    <cellStyle name="常规 2 8 7 2" xfId="4356"/>
    <cellStyle name="60% - 强调文字颜色 3 6 2 7" xfId="4357"/>
    <cellStyle name="60% - 强调文字颜色 1 10 2 2" xfId="4358"/>
    <cellStyle name="60% - 强调文字颜色 1 10 2 2 2" xfId="4359"/>
    <cellStyle name="60% - 强调文字颜色 1 10 3" xfId="4360"/>
    <cellStyle name="常规 27 5 2 4" xfId="4361"/>
    <cellStyle name="常规 15 3 16" xfId="4362"/>
    <cellStyle name="常规 15 3 21" xfId="4363"/>
    <cellStyle name="60% - 强调文字颜色 1 10 3 2" xfId="4364"/>
    <cellStyle name="常规 27 45 10" xfId="4365"/>
    <cellStyle name="60% - 强调文字颜色 1 10 4" xfId="4366"/>
    <cellStyle name="常规 27 45 12" xfId="4367"/>
    <cellStyle name="60% - 强调文字颜色 1 10 6" xfId="4368"/>
    <cellStyle name="常规 27 45 13" xfId="4369"/>
    <cellStyle name="60% - 强调文字颜色 1 10 7" xfId="4370"/>
    <cellStyle name="常规 27 45 14" xfId="4371"/>
    <cellStyle name="60% - 强调文字颜色 1 10 8" xfId="4372"/>
    <cellStyle name="常规 27 48 3 4" xfId="4373"/>
    <cellStyle name="60% - 强调文字颜色 1 11" xfId="4374"/>
    <cellStyle name="60% - 强调文字颜色 1 11 2" xfId="4375"/>
    <cellStyle name="60% - 强调文字颜色 1 12" xfId="4376"/>
    <cellStyle name="常规 27 36 7 2" xfId="4377"/>
    <cellStyle name="常规 27 41 7 2" xfId="4378"/>
    <cellStyle name="Comma [0]_laroux" xfId="4379"/>
    <cellStyle name="60% - 强调文字颜色 1 12 2" xfId="4380"/>
    <cellStyle name="SAPBEXstdItem" xfId="4381"/>
    <cellStyle name="60% - 强调文字颜色 3 8 2 7" xfId="4382"/>
    <cellStyle name="60% - 强调文字颜色 1 7 4" xfId="4383"/>
    <cellStyle name="常规 23 7 12 2" xfId="4384"/>
    <cellStyle name="常规 10 28 17 2" xfId="4385"/>
    <cellStyle name="常规 10 33 17 2" xfId="4386"/>
    <cellStyle name="60% - 强调文字颜色 1 12 2 2" xfId="4387"/>
    <cellStyle name="60% - 强调文字颜色 1 13" xfId="4388"/>
    <cellStyle name="60% - 强调文字颜色 1 13 2" xfId="4389"/>
    <cellStyle name="60% - 强调文字颜色 3 9 2 7" xfId="4390"/>
    <cellStyle name="常规 23 49 8" xfId="4391"/>
    <cellStyle name="60% - 强调文字颜色 2 7 4" xfId="4392"/>
    <cellStyle name="60% - 强调文字颜色 1 13 2 2" xfId="4393"/>
    <cellStyle name="60% - 强调文字颜色 1 14" xfId="4394"/>
    <cellStyle name="常规 10 10 2 2 2" xfId="4395"/>
    <cellStyle name="60% - 强调文字颜色 1 15" xfId="4396"/>
    <cellStyle name="常规 10 10 2 2 3" xfId="4397"/>
    <cellStyle name="60% - 强调文字颜色 1 16" xfId="4398"/>
    <cellStyle name="60% - 强调文字颜色 1 2" xfId="4399"/>
    <cellStyle name="60% - 强调文字颜色 1 2 2" xfId="4400"/>
    <cellStyle name="常规 2 35 15 2" xfId="4401"/>
    <cellStyle name="常规 2 40 15 2" xfId="4402"/>
    <cellStyle name="常规 2 39 13" xfId="4403"/>
    <cellStyle name="60% - 强调文字颜色 1 2 2 2 2" xfId="4404"/>
    <cellStyle name="百分比 2 11" xfId="4405"/>
    <cellStyle name="60% - 强调文字颜色 1 2 2 6" xfId="4406"/>
    <cellStyle name="常规 26 19 7 2" xfId="4407"/>
    <cellStyle name="常规 26 24 7 2" xfId="4408"/>
    <cellStyle name="60% - 强调文字颜色 1 2 3" xfId="4409"/>
    <cellStyle name="60% - 强调文字颜色 1 2 4" xfId="4410"/>
    <cellStyle name="常规 23 37 7 2" xfId="4411"/>
    <cellStyle name="常规 23 42 7 2" xfId="4412"/>
    <cellStyle name="常规 10 28 12 2" xfId="4413"/>
    <cellStyle name="常规 10 33 12 2" xfId="4414"/>
    <cellStyle name="常规 18 5 7" xfId="4415"/>
    <cellStyle name="常规 23 5 7" xfId="4416"/>
    <cellStyle name="常规 10 26 8" xfId="4417"/>
    <cellStyle name="常规 10 31 8" xfId="4418"/>
    <cellStyle name="ColLevel_0" xfId="4419"/>
    <cellStyle name="60% - 强调文字颜色 1 2 5" xfId="4420"/>
    <cellStyle name="标题 2 2 3 2 2" xfId="4421"/>
    <cellStyle name="60% - 强调文字颜色 1 2 6" xfId="4422"/>
    <cellStyle name="60% - 强调文字颜色 1 2 6 2" xfId="4423"/>
    <cellStyle name="60% - 强调文字颜色 1 2 7" xfId="4424"/>
    <cellStyle name="常规 2 36 15" xfId="4425"/>
    <cellStyle name="常规 2 41 15" xfId="4426"/>
    <cellStyle name="60% - 强调文字颜色 1 2 7 2" xfId="4427"/>
    <cellStyle name="60% - 强调文字颜色 1 2 8" xfId="4428"/>
    <cellStyle name="常规 11 13 3 2 2" xfId="4429"/>
    <cellStyle name="60% - 强调文字颜色 1 3" xfId="4430"/>
    <cellStyle name="60% - 强调文字颜色 1 3 2" xfId="4431"/>
    <cellStyle name="常规 3 39 13" xfId="4432"/>
    <cellStyle name="常规 3 44 13" xfId="4433"/>
    <cellStyle name="60% - 强调文字颜色 1 3 2 2 2" xfId="4434"/>
    <cellStyle name="60% - 强调文字颜色 1 4 7" xfId="4435"/>
    <cellStyle name="常规 3 39 13 2" xfId="4436"/>
    <cellStyle name="常规 3 44 13 2" xfId="4437"/>
    <cellStyle name="60% - 强调文字颜色 1 3 2 2 2 2" xfId="4438"/>
    <cellStyle name="60% - 强调文字颜色 1 4 7 2" xfId="4439"/>
    <cellStyle name="60% - 强调文字颜色 1 3 2 2 2 2 2" xfId="4440"/>
    <cellStyle name="常规 3 39 14" xfId="4441"/>
    <cellStyle name="常规 3 44 14" xfId="4442"/>
    <cellStyle name="60% - 强调文字颜色 1 3 2 2 3" xfId="4443"/>
    <cellStyle name="常规 26 19 8 2" xfId="4444"/>
    <cellStyle name="常规 26 24 8 2" xfId="4445"/>
    <cellStyle name="60% - 强调文字颜色 1 3 3" xfId="4446"/>
    <cellStyle name="常规 3 49 13" xfId="4447"/>
    <cellStyle name="60% - 强调文字颜色 1 3 3 2 2" xfId="4448"/>
    <cellStyle name="60% - 强调文字颜色 1 3 4" xfId="4449"/>
    <cellStyle name="常规 23 37 8 2" xfId="4450"/>
    <cellStyle name="常规 23 42 8 2" xfId="4451"/>
    <cellStyle name="常规 10 28 13 2" xfId="4452"/>
    <cellStyle name="常规 10 33 13 2" xfId="4453"/>
    <cellStyle name="60% - 强调文字颜色 1 3 5" xfId="4454"/>
    <cellStyle name="标题 2 2 3 3 2" xfId="4455"/>
    <cellStyle name="60% - 强调文字颜色 1 3 6" xfId="4456"/>
    <cellStyle name="60% - 强调文字颜色 1 4" xfId="4457"/>
    <cellStyle name="60% - 强调文字颜色 1 4 10" xfId="4458"/>
    <cellStyle name="60% - 强调文字颜色 1 4 11" xfId="4459"/>
    <cellStyle name="60% - 强调文字颜色 1 4 2" xfId="4460"/>
    <cellStyle name="60% - 强调文字颜色 1 4 2 2 2" xfId="4461"/>
    <cellStyle name="60% - 强调文字颜色 1 4 2 3 2" xfId="4462"/>
    <cellStyle name="常规 12 27 6 2" xfId="4463"/>
    <cellStyle name="常规 12 32 6 2" xfId="4464"/>
    <cellStyle name="常规 7 46 5 2" xfId="4465"/>
    <cellStyle name="60% - 强调文字颜色 1 4 2 4" xfId="4466"/>
    <cellStyle name="60% - 强调文字颜色 1 4 2 5" xfId="4467"/>
    <cellStyle name="60% - 强调文字颜色 1 4 2 6" xfId="4468"/>
    <cellStyle name="60% - 强调文字颜色 1 4 2 7" xfId="4469"/>
    <cellStyle name="60% - 强调文字颜色 3 5 2 3 2" xfId="4470"/>
    <cellStyle name="60% - 强调文字颜色 1 4 2 8" xfId="4471"/>
    <cellStyle name="常规 26 19 9 2" xfId="4472"/>
    <cellStyle name="常规 26 24 9 2" xfId="4473"/>
    <cellStyle name="60% - 强调文字颜色 1 4 3" xfId="4474"/>
    <cellStyle name="60% - 强调文字颜色 1 4 4" xfId="4475"/>
    <cellStyle name="常规 23 37 9 2" xfId="4476"/>
    <cellStyle name="常规 23 42 9 2" xfId="4477"/>
    <cellStyle name="常规 10 28 14 2" xfId="4478"/>
    <cellStyle name="常规 10 33 14 2" xfId="4479"/>
    <cellStyle name="60% - 强调文字颜色 1 4 5" xfId="4480"/>
    <cellStyle name="常规 2 2 3 14" xfId="4481"/>
    <cellStyle name="标题 2 2 3 4 2" xfId="4482"/>
    <cellStyle name="60% - 强调文字颜色 1 4 6" xfId="4483"/>
    <cellStyle name="60% - 强调文字颜色 1 4 6 2" xfId="4484"/>
    <cellStyle name="注释 15 3 3" xfId="4485"/>
    <cellStyle name="常规 12 46 10" xfId="4486"/>
    <cellStyle name="60% - 强调文字颜色 1 4 8" xfId="4487"/>
    <cellStyle name="60% - 强调文字颜色 1 5" xfId="4488"/>
    <cellStyle name="常规 10 19 11" xfId="4489"/>
    <cellStyle name="常规 10 24 11" xfId="4490"/>
    <cellStyle name="60% - 强调文字颜色 1 5 2" xfId="4491"/>
    <cellStyle name="常规 23 4 13" xfId="4492"/>
    <cellStyle name="常规 10 25 18" xfId="4493"/>
    <cellStyle name="常规 10 30 18" xfId="4494"/>
    <cellStyle name="60% - 强调文字颜色 1 5 2 2 2" xfId="4495"/>
    <cellStyle name="60% - 强调文字颜色 1 5 2 3 2" xfId="4496"/>
    <cellStyle name="Currency_laroux" xfId="4497"/>
    <cellStyle name="常规 12 28 6 2" xfId="4498"/>
    <cellStyle name="常规 12 33 6 2" xfId="4499"/>
    <cellStyle name="常规 7 47 5 2" xfId="4500"/>
    <cellStyle name="60% - 强调文字颜色 1 5 2 4" xfId="4501"/>
    <cellStyle name="60% - 强调文字颜色 1 5 2 5" xfId="4502"/>
    <cellStyle name="差 2 2" xfId="4503"/>
    <cellStyle name="60% - 强调文字颜色 1 5 2 6" xfId="4504"/>
    <cellStyle name="差 2 3" xfId="4505"/>
    <cellStyle name="60% - 强调文字颜色 1 5 2 7" xfId="4506"/>
    <cellStyle name="差 2 4" xfId="4507"/>
    <cellStyle name="60% - 强调文字颜色 1 5 2 8" xfId="4508"/>
    <cellStyle name="差 2 5" xfId="4509"/>
    <cellStyle name="常规 10 19 12" xfId="4510"/>
    <cellStyle name="常规 10 24 12" xfId="4511"/>
    <cellStyle name="60% - 强调文字颜色 1 5 3" xfId="4512"/>
    <cellStyle name="60% - 强调文字颜色 1 5 4" xfId="4513"/>
    <cellStyle name="常规 23 7 10 2" xfId="4514"/>
    <cellStyle name="常规 10 28 15 2" xfId="4515"/>
    <cellStyle name="常规 10 33 15 2" xfId="4516"/>
    <cellStyle name="常规 10 19 13" xfId="4517"/>
    <cellStyle name="常规 10 24 13" xfId="4518"/>
    <cellStyle name="常规 10 19 14" xfId="4519"/>
    <cellStyle name="常规 10 24 14" xfId="4520"/>
    <cellStyle name="60% - 强调文字颜色 1 5 5" xfId="4521"/>
    <cellStyle name="标题 2 2 3 5 2" xfId="4522"/>
    <cellStyle name="常规 6 6 4 3 2" xfId="4523"/>
    <cellStyle name="常规 18 3 10" xfId="4524"/>
    <cellStyle name="常规 23 3 10" xfId="4525"/>
    <cellStyle name="常规 10 19 15" xfId="4526"/>
    <cellStyle name="常规 10 24 15" xfId="4527"/>
    <cellStyle name="60% - 强调文字颜色 1 5 6" xfId="4528"/>
    <cellStyle name="常规 18 3 11" xfId="4529"/>
    <cellStyle name="常规 23 3 11" xfId="4530"/>
    <cellStyle name="常规 10 19 16" xfId="4531"/>
    <cellStyle name="常规 10 24 16" xfId="4532"/>
    <cellStyle name="60% - 强调文字颜色 1 5 7" xfId="4533"/>
    <cellStyle name="60% - 强调文字颜色 1 6" xfId="4534"/>
    <cellStyle name="常规 10 10 2 20" xfId="4535"/>
    <cellStyle name="常规 10 10 2 15" xfId="4536"/>
    <cellStyle name="常规 3 16 13" xfId="4537"/>
    <cellStyle name="常规 3 21 13" xfId="4538"/>
    <cellStyle name="60% - 强调文字颜色 1 6 2" xfId="4539"/>
    <cellStyle name="常规 6 44 13" xfId="4540"/>
    <cellStyle name="常规 6 39 13" xfId="4541"/>
    <cellStyle name="常规 33 4 13" xfId="4542"/>
    <cellStyle name="常规 14 38 8 2" xfId="4543"/>
    <cellStyle name="常规 14 43 8 2" xfId="4544"/>
    <cellStyle name="常规 11 25 18" xfId="4545"/>
    <cellStyle name="常规 11 30 18" xfId="4546"/>
    <cellStyle name="常规 11 30 23" xfId="4547"/>
    <cellStyle name="60% - 强调文字颜色 1 6 2 2 2" xfId="4548"/>
    <cellStyle name="常规 6 44 13 2" xfId="4549"/>
    <cellStyle name="常规 6 39 13 2" xfId="4550"/>
    <cellStyle name="常规 33 4 13 2" xfId="4551"/>
    <cellStyle name="常规 11 30 18 2" xfId="4552"/>
    <cellStyle name="60% - 强调文字颜色 1 6 2 2 2 2" xfId="4553"/>
    <cellStyle name="常规 15 16 6 2" xfId="4554"/>
    <cellStyle name="常规 15 21 6 2" xfId="4555"/>
    <cellStyle name="常规 14 38 9" xfId="4556"/>
    <cellStyle name="常规 14 43 9" xfId="4557"/>
    <cellStyle name="60% - 强调文字颜色 1 6 2 3" xfId="4558"/>
    <cellStyle name="常规 14 38 9 2" xfId="4559"/>
    <cellStyle name="常规 14 43 9 2" xfId="4560"/>
    <cellStyle name="60% - 强调文字颜色 1 6 2 3 2" xfId="4561"/>
    <cellStyle name="常规 12 29 6 2" xfId="4562"/>
    <cellStyle name="常规 12 34 6 2" xfId="4563"/>
    <cellStyle name="常规 7 48 5 2" xfId="4564"/>
    <cellStyle name="60% - 强调文字颜色 1 6 2 4" xfId="4565"/>
    <cellStyle name="60% - 强调文字颜色 1 6 2 5" xfId="4566"/>
    <cellStyle name="常规 14 12 15 2" xfId="4567"/>
    <cellStyle name="60% - 强调文字颜色 1 6 2 6" xfId="4568"/>
    <cellStyle name="60% - 强调文字颜色 1 6 2 7" xfId="4569"/>
    <cellStyle name="60% - 强调文字颜色 1 6 2 8" xfId="4570"/>
    <cellStyle name="常规 10 10 2 21" xfId="4571"/>
    <cellStyle name="常规 10 10 2 16" xfId="4572"/>
    <cellStyle name="常规 3 16 14" xfId="4573"/>
    <cellStyle name="常规 3 21 14" xfId="4574"/>
    <cellStyle name="60% - 强调文字颜色 1 6 3" xfId="4575"/>
    <cellStyle name="常规 10 10 2 22" xfId="4576"/>
    <cellStyle name="常规 10 10 2 17" xfId="4577"/>
    <cellStyle name="常规 3 16 15" xfId="4578"/>
    <cellStyle name="常规 3 21 15" xfId="4579"/>
    <cellStyle name="60% - 强调文字颜色 1 6 4" xfId="4580"/>
    <cellStyle name="常规 23 7 11 2" xfId="4581"/>
    <cellStyle name="常规 10 28 16 2" xfId="4582"/>
    <cellStyle name="常规 10 33 16 2" xfId="4583"/>
    <cellStyle name="常规 10 10 2 23" xfId="4584"/>
    <cellStyle name="常规 10 10 2 18" xfId="4585"/>
    <cellStyle name="常规 3 16 16" xfId="4586"/>
    <cellStyle name="常规 3 21 16" xfId="4587"/>
    <cellStyle name="60% - 强调文字颜色 1 6 5" xfId="4588"/>
    <cellStyle name="常规 10 10 2 24" xfId="4589"/>
    <cellStyle name="常规 10 10 2 19" xfId="4590"/>
    <cellStyle name="60% - 强调文字颜色 3 11 2 2" xfId="4591"/>
    <cellStyle name="常规 3 16 17" xfId="4592"/>
    <cellStyle name="常规 3 21 17" xfId="4593"/>
    <cellStyle name="60% - 强调文字颜色 1 6 6" xfId="4594"/>
    <cellStyle name="常规 3 16 18" xfId="4595"/>
    <cellStyle name="常规 3 21 18" xfId="4596"/>
    <cellStyle name="60% - 强调文字颜色 1 6 7" xfId="4597"/>
    <cellStyle name="标题 3 3 2 2" xfId="4598"/>
    <cellStyle name="60% - 强调文字颜色 1 7" xfId="4599"/>
    <cellStyle name="常规 17 35 7 2" xfId="4600"/>
    <cellStyle name="常规 17 40 7 2" xfId="4601"/>
    <cellStyle name="常规 22 35 7 2" xfId="4602"/>
    <cellStyle name="常规 22 40 7 2" xfId="4603"/>
    <cellStyle name="标题 3 3 2 2 2" xfId="4604"/>
    <cellStyle name="常规 14 5 18" xfId="4605"/>
    <cellStyle name="60% - 强调文字颜色 3 8 2 5" xfId="4606"/>
    <cellStyle name="60% - 强调文字颜色 1 7 2" xfId="4607"/>
    <cellStyle name="常规 3 46 17" xfId="4608"/>
    <cellStyle name="60% - 强调文字颜色 4 6 6" xfId="4609"/>
    <cellStyle name="60% - 强调文字颜色 3 14 2 2" xfId="4610"/>
    <cellStyle name="60% - 强调文字颜色 1 7 2 2 2 2" xfId="4611"/>
    <cellStyle name="标题 3 3 2 2 3" xfId="4612"/>
    <cellStyle name="常规 14 5 19" xfId="4613"/>
    <cellStyle name="60% - 强调文字颜色 3 8 2 6" xfId="4614"/>
    <cellStyle name="60% - 强调文字颜色 1 7 3" xfId="4615"/>
    <cellStyle name="60% - 强调文字颜色 1 7 3 2" xfId="4616"/>
    <cellStyle name="常规 76 3 3" xfId="4617"/>
    <cellStyle name="SAPBEXstdItem 2" xfId="4618"/>
    <cellStyle name="常规 3 116" xfId="4619"/>
    <cellStyle name="60% - 强调文字颜色 1 7 4 2" xfId="4620"/>
    <cellStyle name="60% - 强调文字颜色 3 8 2 8" xfId="4621"/>
    <cellStyle name="60% - 强调文字颜色 1 7 5" xfId="4622"/>
    <cellStyle name="60% - 强调文字颜色 1 7 6" xfId="4623"/>
    <cellStyle name="60% - 强调文字颜色 1 7 7" xfId="4624"/>
    <cellStyle name="标题 3 3 2 3" xfId="4625"/>
    <cellStyle name="常规 14 48 7 2" xfId="4626"/>
    <cellStyle name="60% - 强调文字颜色 1 8" xfId="4627"/>
    <cellStyle name="常规 18 10 6" xfId="4628"/>
    <cellStyle name="常规 23 10 6" xfId="4629"/>
    <cellStyle name="60% - 强调文字颜色 1 8 2" xfId="4630"/>
    <cellStyle name="常规 12 27" xfId="4631"/>
    <cellStyle name="常规 12 32" xfId="4632"/>
    <cellStyle name="标题 1 10 7" xfId="4633"/>
    <cellStyle name="60% - 强调文字颜色 1 8 2 8" xfId="4634"/>
    <cellStyle name="常规 18 10 7" xfId="4635"/>
    <cellStyle name="常规 23 10 7" xfId="4636"/>
    <cellStyle name="60% - 强调文字颜色 1 8 3" xfId="4637"/>
    <cellStyle name="常规 23 10 7 2" xfId="4638"/>
    <cellStyle name="注释 6 3 8" xfId="4639"/>
    <cellStyle name="常规 12 66" xfId="4640"/>
    <cellStyle name="常规 12 71" xfId="4641"/>
    <cellStyle name="60% - 强调文字颜色 1 8 3 2" xfId="4642"/>
    <cellStyle name="60% - 强调文字颜色 1 8 4" xfId="4643"/>
    <cellStyle name="常规 23 7 13 2" xfId="4644"/>
    <cellStyle name="常规 18 10 8" xfId="4645"/>
    <cellStyle name="常规 23 10 8" xfId="4646"/>
    <cellStyle name="常规 23 10 8 2" xfId="4647"/>
    <cellStyle name="60% - 强调文字颜色 1 8 4 2" xfId="4648"/>
    <cellStyle name="常规 23 10 9" xfId="4649"/>
    <cellStyle name="60% - 强调文字颜色 1 8 5" xfId="4650"/>
    <cellStyle name="60% - 强调文字颜色 1 8 6" xfId="4651"/>
    <cellStyle name="60% - 强调文字颜色 1 8 7" xfId="4652"/>
    <cellStyle name="60% - 强调文字颜色 1 9" xfId="4653"/>
    <cellStyle name="常规 23 11 6" xfId="4654"/>
    <cellStyle name="常规 12 8 2 4" xfId="4655"/>
    <cellStyle name="60% - 强调文字颜色 1 9 2" xfId="4656"/>
    <cellStyle name="常规 23 11 6 2" xfId="4657"/>
    <cellStyle name="常规 17 16" xfId="4658"/>
    <cellStyle name="常规 17 21" xfId="4659"/>
    <cellStyle name="常规 22 16" xfId="4660"/>
    <cellStyle name="常规 22 21" xfId="4661"/>
    <cellStyle name="60% - 强调文字颜色 1 9 2 2" xfId="4662"/>
    <cellStyle name="常规 17 17" xfId="4663"/>
    <cellStyle name="常规 17 22" xfId="4664"/>
    <cellStyle name="常规 22 17" xfId="4665"/>
    <cellStyle name="常规 22 22" xfId="4666"/>
    <cellStyle name="常规 15 19 6 2" xfId="4667"/>
    <cellStyle name="常规 15 24 6 2" xfId="4668"/>
    <cellStyle name="60% - 强调文字颜色 1 9 2 3" xfId="4669"/>
    <cellStyle name="常规 17 17 2" xfId="4670"/>
    <cellStyle name="常规 17 22 2" xfId="4671"/>
    <cellStyle name="常规 22 17 2" xfId="4672"/>
    <cellStyle name="常规 22 22 2" xfId="4673"/>
    <cellStyle name="60% - 强调文字颜色 1 9 2 3 2" xfId="4674"/>
    <cellStyle name="常规 17 18" xfId="4675"/>
    <cellStyle name="常规 17 23" xfId="4676"/>
    <cellStyle name="常规 22 18" xfId="4677"/>
    <cellStyle name="常规 22 23" xfId="4678"/>
    <cellStyle name="常规 4 3 2 6 2" xfId="4679"/>
    <cellStyle name="常规 12 37 6 2" xfId="4680"/>
    <cellStyle name="常规 12 42 6 2" xfId="4681"/>
    <cellStyle name="60% - 强调文字颜色 1 9 2 4" xfId="4682"/>
    <cellStyle name="常规 17 19" xfId="4683"/>
    <cellStyle name="常规 17 24" xfId="4684"/>
    <cellStyle name="常规 22 19" xfId="4685"/>
    <cellStyle name="常规 22 24" xfId="4686"/>
    <cellStyle name="60% - 强调文字颜色 1 9 2 5" xfId="4687"/>
    <cellStyle name="常规 17 26" xfId="4688"/>
    <cellStyle name="常规 17 31" xfId="4689"/>
    <cellStyle name="常规 22 26" xfId="4690"/>
    <cellStyle name="常规 22 31" xfId="4691"/>
    <cellStyle name="60% - 强调文字颜色 1 9 2 7" xfId="4692"/>
    <cellStyle name="标题 1 7 2 2 2" xfId="4693"/>
    <cellStyle name="常规 17 27" xfId="4694"/>
    <cellStyle name="常规 17 32" xfId="4695"/>
    <cellStyle name="常规 22 27" xfId="4696"/>
    <cellStyle name="常规 22 32" xfId="4697"/>
    <cellStyle name="60% - 强调文字颜色 1 9 2 8" xfId="4698"/>
    <cellStyle name="常规 23 11 7" xfId="4699"/>
    <cellStyle name="60% - 强调文字颜色 1 9 3" xfId="4700"/>
    <cellStyle name="常规 10 38 6 2" xfId="4701"/>
    <cellStyle name="常规 10 43 6 2" xfId="4702"/>
    <cellStyle name="60% - 强调文字颜色 6 2 2 5" xfId="4703"/>
    <cellStyle name="常规 23 11 7 2" xfId="4704"/>
    <cellStyle name="常规 17 66" xfId="4705"/>
    <cellStyle name="常规 17 71" xfId="4706"/>
    <cellStyle name="常规 22 66" xfId="4707"/>
    <cellStyle name="常规 22 71" xfId="4708"/>
    <cellStyle name="60% - 强调文字颜色 1 9 3 2" xfId="4709"/>
    <cellStyle name="60% - 强调文字颜色 1 9 4" xfId="4710"/>
    <cellStyle name="常规 23 7 14 2" xfId="4711"/>
    <cellStyle name="常规 23 11 8" xfId="4712"/>
    <cellStyle name="常规 10 38 7 2" xfId="4713"/>
    <cellStyle name="常规 10 43 7 2" xfId="4714"/>
    <cellStyle name="60% - 强调文字颜色 6 2 3 5" xfId="4715"/>
    <cellStyle name="常规 23 11 8 2" xfId="4716"/>
    <cellStyle name="60% - 强调文字颜色 1 9 4 2" xfId="4717"/>
    <cellStyle name="60% - 强调文字颜色 5 3 3 2 2" xfId="4718"/>
    <cellStyle name="常规 23 11 9" xfId="4719"/>
    <cellStyle name="60% - 强调文字颜色 1 9 5" xfId="4720"/>
    <cellStyle name="60% - 强调文字颜色 1 9 6" xfId="4721"/>
    <cellStyle name="60% - 强调文字颜色 1 9 7" xfId="4722"/>
    <cellStyle name="60% - 强调文字颜色 3 9 2 2 2" xfId="4723"/>
    <cellStyle name="常规 12 47 10" xfId="4724"/>
    <cellStyle name="60% - 强调文字颜色 1 9 8" xfId="4725"/>
    <cellStyle name="60% - 强调文字颜色 2 8 2 7" xfId="4726"/>
    <cellStyle name="60% - 强调文字颜色 2 10" xfId="4727"/>
    <cellStyle name="60% - 强调文字颜色 2 10 2" xfId="4728"/>
    <cellStyle name="60% - 强调文字颜色 2 10 2 2" xfId="4729"/>
    <cellStyle name="常规 3 39 3" xfId="4730"/>
    <cellStyle name="常规 3 44 3" xfId="4731"/>
    <cellStyle name="60% - 强调文字颜色 2 10 2 2 2" xfId="4732"/>
    <cellStyle name="60% - 强调文字颜色 2 10 3" xfId="4733"/>
    <cellStyle name="60% - 强调文字颜色 2 10 4" xfId="4734"/>
    <cellStyle name="60% - 强调文字颜色 2 10 5" xfId="4735"/>
    <cellStyle name="60% - 强调文字颜色 2 10 6" xfId="4736"/>
    <cellStyle name="60% - 强调文字颜色 6 5 2 3 2" xfId="4737"/>
    <cellStyle name="60% - 强调文字颜色 2 10 7" xfId="4738"/>
    <cellStyle name="60% - 强调文字颜色 2 11 2 2" xfId="4739"/>
    <cellStyle name="60% - 强调文字颜色 2 12 2 2" xfId="4740"/>
    <cellStyle name="60% - 强调文字颜色 2 13 2 2" xfId="4741"/>
    <cellStyle name="60% - 强调文字颜色 6 9 2 3" xfId="4742"/>
    <cellStyle name="60% - 强调文字颜色 2 2" xfId="4743"/>
    <cellStyle name="常规 8 3 26" xfId="4744"/>
    <cellStyle name="60% - 强调文字颜色 6 9 2 3 2" xfId="4745"/>
    <cellStyle name="常规 23 39 6" xfId="4746"/>
    <cellStyle name="常规 23 44 6" xfId="4747"/>
    <cellStyle name="60% - 强调文字颜色 2 2 2" xfId="4748"/>
    <cellStyle name="差 8" xfId="4749"/>
    <cellStyle name="常规 3 35 16" xfId="4750"/>
    <cellStyle name="常规 3 40 16" xfId="4751"/>
    <cellStyle name="60% - 强调文字颜色 2 2 2 3" xfId="4752"/>
    <cellStyle name="差 8 2" xfId="4753"/>
    <cellStyle name="常规 3 35 16 2" xfId="4754"/>
    <cellStyle name="常规 3 40 16 2" xfId="4755"/>
    <cellStyle name="60% - 强调文字颜色 2 2 2 3 2" xfId="4756"/>
    <cellStyle name="差 9" xfId="4757"/>
    <cellStyle name="常规 3 35 17" xfId="4758"/>
    <cellStyle name="常规 3 40 17" xfId="4759"/>
    <cellStyle name="60% - 强调文字颜色 2 2 2 4" xfId="4760"/>
    <cellStyle name="差 9 2" xfId="4761"/>
    <cellStyle name="常规 3 35 17 2" xfId="4762"/>
    <cellStyle name="常规 3 40 17 2" xfId="4763"/>
    <cellStyle name="常规 11 29 13" xfId="4764"/>
    <cellStyle name="常规 11 34 13" xfId="4765"/>
    <cellStyle name="60% - 强调文字颜色 2 2 2 4 2" xfId="4766"/>
    <cellStyle name="常规 3 35 18" xfId="4767"/>
    <cellStyle name="常规 3 40 18" xfId="4768"/>
    <cellStyle name="60% - 强调文字颜色 2 2 2 5" xfId="4769"/>
    <cellStyle name="常规 4 31 15" xfId="4770"/>
    <cellStyle name="常规 4 26 15" xfId="4771"/>
    <cellStyle name="60% - 强调文字颜色 2 2 2 5 2" xfId="4772"/>
    <cellStyle name="60% - 强调文字颜色 2 2 2 6" xfId="4773"/>
    <cellStyle name="60% - 强调文字颜色 4 5 2 2 2" xfId="4774"/>
    <cellStyle name="常规 26 25 7 2" xfId="4775"/>
    <cellStyle name="常规 26 30 7 2" xfId="4776"/>
    <cellStyle name="常规 23 39 7" xfId="4777"/>
    <cellStyle name="常规 23 44 7" xfId="4778"/>
    <cellStyle name="60% - 强调文字颜色 2 2 3" xfId="4779"/>
    <cellStyle name="60% - 强调文字颜色 2 2 3 2" xfId="4780"/>
    <cellStyle name="常规 3 2 14" xfId="4781"/>
    <cellStyle name="60% - 强调文字颜色 3 2 4" xfId="4782"/>
    <cellStyle name="常规 23 39 7 2" xfId="4783"/>
    <cellStyle name="常规 23 44 7 2" xfId="4784"/>
    <cellStyle name="60% - 强调文字颜色 2 2 3 2 2" xfId="4785"/>
    <cellStyle name="常规 3 2 14 2" xfId="4786"/>
    <cellStyle name="60% - 强调文字颜色 3 2 4 2" xfId="4787"/>
    <cellStyle name="60% - 强调文字颜色 2 2 3 3" xfId="4788"/>
    <cellStyle name="常规 3 2 15" xfId="4789"/>
    <cellStyle name="常规 3 2 20" xfId="4790"/>
    <cellStyle name="60% - 强调文字颜色 3 2 5" xfId="4791"/>
    <cellStyle name="60% - 强调文字颜色 2 2 3 3 2" xfId="4792"/>
    <cellStyle name="常规 3 2 15 2" xfId="4793"/>
    <cellStyle name="常规 3 2 20 2" xfId="4794"/>
    <cellStyle name="60% - 强调文字颜色 3 2 5 2" xfId="4795"/>
    <cellStyle name="60% - 强调文字颜色 2 2 3 4" xfId="4796"/>
    <cellStyle name="常规 3 2 16" xfId="4797"/>
    <cellStyle name="常规 3 2 21" xfId="4798"/>
    <cellStyle name="60% - 强调文字颜色 3 2 6" xfId="4799"/>
    <cellStyle name="60% - 强调文字颜色 2 2 3 4 2" xfId="4800"/>
    <cellStyle name="常规 3 2 16 2" xfId="4801"/>
    <cellStyle name="常规 3 2 21 2" xfId="4802"/>
    <cellStyle name="常规 11 39 13" xfId="4803"/>
    <cellStyle name="常规 11 44 13" xfId="4804"/>
    <cellStyle name="60% - 强调文字颜色 3 2 6 2" xfId="4805"/>
    <cellStyle name="常规 3 25 14 2" xfId="4806"/>
    <cellStyle name="常规 3 30 14 2" xfId="4807"/>
    <cellStyle name="常规 23 39 8" xfId="4808"/>
    <cellStyle name="常规 23 44 8" xfId="4809"/>
    <cellStyle name="60% - 强调文字颜色 2 2 4" xfId="4810"/>
    <cellStyle name="常规 23 38 7 2" xfId="4811"/>
    <cellStyle name="常规 23 43 7 2" xfId="4812"/>
    <cellStyle name="60% - 强调文字颜色 3 3 4" xfId="4813"/>
    <cellStyle name="常规 23 39 8 2" xfId="4814"/>
    <cellStyle name="常规 23 44 8 2" xfId="4815"/>
    <cellStyle name="60% - 强调文字颜色 2 2 4 2" xfId="4816"/>
    <cellStyle name="常规 23 39 9" xfId="4817"/>
    <cellStyle name="常规 23 44 9" xfId="4818"/>
    <cellStyle name="60% - 强调文字颜色 2 2 5" xfId="4819"/>
    <cellStyle name="60% - 强调文字颜色 3 4 4" xfId="4820"/>
    <cellStyle name="常规 23 39 9 2" xfId="4821"/>
    <cellStyle name="常规 23 44 9 2" xfId="4822"/>
    <cellStyle name="60% - 强调文字颜色 2 2 5 2" xfId="4823"/>
    <cellStyle name="60% - 强调文字颜色 2 2 6" xfId="4824"/>
    <cellStyle name="常规 10 39 13" xfId="4825"/>
    <cellStyle name="常规 10 44 13" xfId="4826"/>
    <cellStyle name="60% - 强调文字颜色 2 2 6 2" xfId="4827"/>
    <cellStyle name="60% - 强调文字颜色 3 5 4" xfId="4828"/>
    <cellStyle name="常规 23 45 6" xfId="4829"/>
    <cellStyle name="60% - 强调文字颜色 2 3 2" xfId="4830"/>
    <cellStyle name="60% - 强调文字颜色 4 5 2 3 2" xfId="4831"/>
    <cellStyle name="常规 26 25 8 2" xfId="4832"/>
    <cellStyle name="常规 26 30 8 2" xfId="4833"/>
    <cellStyle name="常规 23 45 7" xfId="4834"/>
    <cellStyle name="60% - 强调文字颜色 2 3 3" xfId="4835"/>
    <cellStyle name="常规 3 25 15 2" xfId="4836"/>
    <cellStyle name="常规 3 30 15 2" xfId="4837"/>
    <cellStyle name="常规 23 45 8" xfId="4838"/>
    <cellStyle name="60% - 强调文字颜色 2 3 4" xfId="4839"/>
    <cellStyle name="常规 23 38 8 2" xfId="4840"/>
    <cellStyle name="常规 23 43 8 2" xfId="4841"/>
    <cellStyle name="60% - 强调文字颜色 4 3 4" xfId="4842"/>
    <cellStyle name="常规 23 45 8 2" xfId="4843"/>
    <cellStyle name="60% - 强调文字颜色 2 3 4 2" xfId="4844"/>
    <cellStyle name="常规 23 45 9" xfId="4845"/>
    <cellStyle name="60% - 强调文字颜色 2 3 5" xfId="4846"/>
    <cellStyle name="60% - 强调文字颜色 4 4 4" xfId="4847"/>
    <cellStyle name="常规 23 45 9 2" xfId="4848"/>
    <cellStyle name="60% - 强调文字颜色 2 3 5 2" xfId="4849"/>
    <cellStyle name="60% - 强调文字颜色 2 3 6" xfId="4850"/>
    <cellStyle name="60% - 强调文字颜色 6 9 2 5" xfId="4851"/>
    <cellStyle name="60% - 强调文字颜色 2 4" xfId="4852"/>
    <cellStyle name="60% - 强调文字颜色 2 4 10" xfId="4853"/>
    <cellStyle name="60% - 强调文字颜色 2 4 11" xfId="4854"/>
    <cellStyle name="标题 2 10 7" xfId="4855"/>
    <cellStyle name="常规 23 46 6" xfId="4856"/>
    <cellStyle name="60% - 强调文字颜色 2 4 2" xfId="4857"/>
    <cellStyle name="常规 23 46 6 2" xfId="4858"/>
    <cellStyle name="60% - 强调文字颜色 2 4 2 2" xfId="4859"/>
    <cellStyle name="标题 1 7 2 4" xfId="4860"/>
    <cellStyle name="60% - 强调文字颜色 2 4 2 2 2" xfId="4861"/>
    <cellStyle name="60% - 强调文字颜色 2 4 2 3 2" xfId="4862"/>
    <cellStyle name="60% - 强调文字颜色 2 4 2 4" xfId="4863"/>
    <cellStyle name="60% - 强调文字颜色 2 4 2 5" xfId="4864"/>
    <cellStyle name="60% - 强调文字颜色 2 4 2 6" xfId="4865"/>
    <cellStyle name="60% - 强调文字颜色 2 4 2 7" xfId="4866"/>
    <cellStyle name="60% - 强调文字颜色 3 6 2 3 2" xfId="4867"/>
    <cellStyle name="60% - 强调文字颜色 2 4 2 8" xfId="4868"/>
    <cellStyle name="标题 2 10 8" xfId="4869"/>
    <cellStyle name="常规 26 25 9 2" xfId="4870"/>
    <cellStyle name="常规 26 30 9 2" xfId="4871"/>
    <cellStyle name="常规 23 46 7" xfId="4872"/>
    <cellStyle name="60% - 强调文字颜色 2 4 3" xfId="4873"/>
    <cellStyle name="60% - 强调文字颜色 5 2 4" xfId="4874"/>
    <cellStyle name="常规 23 46 7 2" xfId="4875"/>
    <cellStyle name="60% - 强调文字颜色 2 4 3 2" xfId="4876"/>
    <cellStyle name="常规 3 25 16 2" xfId="4877"/>
    <cellStyle name="常规 3 30 16 2" xfId="4878"/>
    <cellStyle name="常规 23 46 8" xfId="4879"/>
    <cellStyle name="60% - 强调文字颜色 2 4 4" xfId="4880"/>
    <cellStyle name="常规 23 38 9 2" xfId="4881"/>
    <cellStyle name="常规 23 43 9 2" xfId="4882"/>
    <cellStyle name="60% - 强调文字颜色 5 3 4" xfId="4883"/>
    <cellStyle name="常规 23 46 8 2" xfId="4884"/>
    <cellStyle name="60% - 强调文字颜色 2 4 4 2" xfId="4885"/>
    <cellStyle name="常规 23 46 9" xfId="4886"/>
    <cellStyle name="60% - 强调文字颜色 2 4 5" xfId="4887"/>
    <cellStyle name="60% - 强调文字颜色 5 4 4" xfId="4888"/>
    <cellStyle name="常规 23 46 9 2" xfId="4889"/>
    <cellStyle name="60% - 强调文字颜色 2 4 5 2" xfId="4890"/>
    <cellStyle name="60% - 强调文字颜色 2 4 6" xfId="4891"/>
    <cellStyle name="60% - 强调文字颜色 2 4 6 2" xfId="4892"/>
    <cellStyle name="60% - 强调文字颜色 5 5 4" xfId="4893"/>
    <cellStyle name="常规 23 47 6" xfId="4894"/>
    <cellStyle name="常规 10 29 11" xfId="4895"/>
    <cellStyle name="常规 10 34 11" xfId="4896"/>
    <cellStyle name="60% - 强调文字颜色 2 5 2" xfId="4897"/>
    <cellStyle name="콤마_BOILER-CO1" xfId="4898"/>
    <cellStyle name="常规 23 47 6 2" xfId="4899"/>
    <cellStyle name="常规 10 29 11 2" xfId="4900"/>
    <cellStyle name="常规 10 34 11 2" xfId="4901"/>
    <cellStyle name="60% - 强调文字颜色 2 5 2 2" xfId="4902"/>
    <cellStyle name="标题 2 7 2 4" xfId="4903"/>
    <cellStyle name="60% - 强调文字颜色 2 5 2 2 2" xfId="4904"/>
    <cellStyle name="60% - 强调文字颜色 2 5 2 3 2" xfId="4905"/>
    <cellStyle name="60% - 强调文字颜色 2 5 2 4" xfId="4906"/>
    <cellStyle name="60% - 强调文字颜色 2 5 2 5" xfId="4907"/>
    <cellStyle name="60% - 强调文字颜色 2 5 2 6" xfId="4908"/>
    <cellStyle name="60% - 强调文字颜色 2 5 2 7" xfId="4909"/>
    <cellStyle name="60% - 强调文字颜色 2 5 2 8" xfId="4910"/>
    <cellStyle name="常规 23 47 7" xfId="4911"/>
    <cellStyle name="常规 10 29 12" xfId="4912"/>
    <cellStyle name="常规 10 34 12" xfId="4913"/>
    <cellStyle name="60% - 强调文字颜色 2 5 3" xfId="4914"/>
    <cellStyle name="60% - 强调文字颜色 6 2 4" xfId="4915"/>
    <cellStyle name="常规 23 47 7 2" xfId="4916"/>
    <cellStyle name="常规 10 29 12 2" xfId="4917"/>
    <cellStyle name="常规 10 34 12 2" xfId="4918"/>
    <cellStyle name="60% - 强调文字颜色 2 5 3 2" xfId="4919"/>
    <cellStyle name="常规 3 25 17 2" xfId="4920"/>
    <cellStyle name="常规 3 30 17 2" xfId="4921"/>
    <cellStyle name="常规 23 47 8" xfId="4922"/>
    <cellStyle name="常规 10 29 13" xfId="4923"/>
    <cellStyle name="常规 10 34 13" xfId="4924"/>
    <cellStyle name="60% - 强调文字颜色 2 5 4" xfId="4925"/>
    <cellStyle name="60% - 强调文字颜色 6 3 4" xfId="4926"/>
    <cellStyle name="常规 23 47 8 2" xfId="4927"/>
    <cellStyle name="常规 10 29 13 2" xfId="4928"/>
    <cellStyle name="常规 10 34 13 2" xfId="4929"/>
    <cellStyle name="60% - 强调文字颜色 2 5 4 2" xfId="4930"/>
    <cellStyle name="常规 23 47 9" xfId="4931"/>
    <cellStyle name="常规 10 29 14" xfId="4932"/>
    <cellStyle name="常规 10 34 14" xfId="4933"/>
    <cellStyle name="60% - 强调文字颜色 2 5 5" xfId="4934"/>
    <cellStyle name="常规 18 8 10" xfId="4935"/>
    <cellStyle name="常规 23 8 10" xfId="4936"/>
    <cellStyle name="常规 10 29 15" xfId="4937"/>
    <cellStyle name="常规 10 34 15" xfId="4938"/>
    <cellStyle name="60% - 强调文字颜色 2 5 6" xfId="4939"/>
    <cellStyle name="60% - 强调文字颜色 6 9 2 7" xfId="4940"/>
    <cellStyle name="60% - 强调文字颜色 2 6" xfId="4941"/>
    <cellStyle name="常规 3 26 13" xfId="4942"/>
    <cellStyle name="常规 3 31 13" xfId="4943"/>
    <cellStyle name="常规 23 48 6" xfId="4944"/>
    <cellStyle name="60% - 强调文字颜色 2 6 2" xfId="4945"/>
    <cellStyle name="60% - 强调文字颜色 2 6 2 2 2 2" xfId="4946"/>
    <cellStyle name="60% - 强调文字颜色 2 6 2 3 2" xfId="4947"/>
    <cellStyle name="标题 2 7 8" xfId="4948"/>
    <cellStyle name="60% - 强调文字颜色 2 6 2 7" xfId="4949"/>
    <cellStyle name="60% - 强调文字颜色 2 6 2 8" xfId="4950"/>
    <cellStyle name="常规 3 26 14" xfId="4951"/>
    <cellStyle name="常规 3 31 14" xfId="4952"/>
    <cellStyle name="常规 23 48 7" xfId="4953"/>
    <cellStyle name="60% - 强调文字颜色 2 6 3" xfId="4954"/>
    <cellStyle name="常规 3 26 14 2" xfId="4955"/>
    <cellStyle name="常规 3 31 14 2" xfId="4956"/>
    <cellStyle name="常规 23 48 7 2" xfId="4957"/>
    <cellStyle name="60% - 强调文字颜色 2 6 3 2" xfId="4958"/>
    <cellStyle name="常规 3 26 15" xfId="4959"/>
    <cellStyle name="常规 3 31 15" xfId="4960"/>
    <cellStyle name="常规 23 48 8" xfId="4961"/>
    <cellStyle name="60% - 强调文字颜色 2 6 4" xfId="4962"/>
    <cellStyle name="常规 3 26 15 2" xfId="4963"/>
    <cellStyle name="常规 3 31 15 2" xfId="4964"/>
    <cellStyle name="常规 23 48 8 2" xfId="4965"/>
    <cellStyle name="60% - 强调文字颜色 2 6 4 2" xfId="4966"/>
    <cellStyle name="标题 2 4 10" xfId="4967"/>
    <cellStyle name="常规 3 26 16" xfId="4968"/>
    <cellStyle name="常规 3 31 16" xfId="4969"/>
    <cellStyle name="常规 23 48 9" xfId="4970"/>
    <cellStyle name="60% - 强调文字颜色 2 6 5" xfId="4971"/>
    <cellStyle name="标题 2 4 11" xfId="4972"/>
    <cellStyle name="60% - 强调文字颜色 3 12 2 2" xfId="4973"/>
    <cellStyle name="常规 3 26 17" xfId="4974"/>
    <cellStyle name="常规 3 31 17" xfId="4975"/>
    <cellStyle name="60% - 强调文字颜色 2 6 6" xfId="4976"/>
    <cellStyle name="60% - 强调文字颜色 6 9 2 8" xfId="4977"/>
    <cellStyle name="标题 3 3 3 2" xfId="4978"/>
    <cellStyle name="60% - 强调文字颜色 2 7" xfId="4979"/>
    <cellStyle name="常规 17 35 8 2" xfId="4980"/>
    <cellStyle name="常规 17 40 8 2" xfId="4981"/>
    <cellStyle name="常规 22 35 8 2" xfId="4982"/>
    <cellStyle name="常规 22 40 8 2" xfId="4983"/>
    <cellStyle name="标题 3 3 3 2 2" xfId="4984"/>
    <cellStyle name="60% - 强调文字颜色 3 9 2 5" xfId="4985"/>
    <cellStyle name="常规 23 49 6" xfId="4986"/>
    <cellStyle name="60% - 强调文字颜色 2 7 2" xfId="4987"/>
    <cellStyle name="常规 23 49 6 2" xfId="4988"/>
    <cellStyle name="60% - 强调文字颜色 2 7 2 2" xfId="4989"/>
    <cellStyle name="标题 4 7 2 4" xfId="4990"/>
    <cellStyle name="60% - 强调文字颜色 2 7 2 2 2" xfId="4991"/>
    <cellStyle name="60% - 强调文字颜色 2 7 2 2 2 2" xfId="4992"/>
    <cellStyle name="60% - 强调文字颜色 2 7 2 3" xfId="4993"/>
    <cellStyle name="60% - 强调文字颜色 2 7 2 3 2" xfId="4994"/>
    <cellStyle name="60% - 强调文字颜色 2 7 2 4" xfId="4995"/>
    <cellStyle name="60% - 强调文字颜色 2 7 2 5" xfId="4996"/>
    <cellStyle name="60% - 强调文字颜色 2 7 2 6" xfId="4997"/>
    <cellStyle name="60% - 强调文字颜色 2 7 2 7" xfId="4998"/>
    <cellStyle name="差_大修 2" xfId="4999"/>
    <cellStyle name="60% - 强调文字颜色 2 7 2 8" xfId="5000"/>
    <cellStyle name="60% - 强调文字颜色 3 9 2 6" xfId="5001"/>
    <cellStyle name="常规 23 49 7" xfId="5002"/>
    <cellStyle name="60% - 强调文字颜色 2 7 3" xfId="5003"/>
    <cellStyle name="常规 23 49 7 2" xfId="5004"/>
    <cellStyle name="常规 4 2 14" xfId="5005"/>
    <cellStyle name="60% - 强调文字颜色 2 7 3 2" xfId="5006"/>
    <cellStyle name="常规 23 49 8 2" xfId="5007"/>
    <cellStyle name="60% - 强调文字颜色 2 7 4 2" xfId="5008"/>
    <cellStyle name="标题 1 9 2 2 2" xfId="5009"/>
    <cellStyle name="60% - 强调文字颜色 3 9 2 8" xfId="5010"/>
    <cellStyle name="常规 23 49 9" xfId="5011"/>
    <cellStyle name="60% - 强调文字颜色 2 7 5" xfId="5012"/>
    <cellStyle name="60% - 强调文字颜色 2 7 6" xfId="5013"/>
    <cellStyle name="常规 14 48 8 2" xfId="5014"/>
    <cellStyle name="60% - 强调文字颜色 2 8" xfId="5015"/>
    <cellStyle name="60% - 强调文字颜色 2 8 2" xfId="5016"/>
    <cellStyle name="60% - 强调文字颜色 2 8 2 2" xfId="5017"/>
    <cellStyle name="常规 11 9 11" xfId="5018"/>
    <cellStyle name="60% - 强调文字颜色 2 8 2 2 2" xfId="5019"/>
    <cellStyle name="常规 11 9 11 2" xfId="5020"/>
    <cellStyle name="60% - 强调文字颜色 2 8 2 2 2 2" xfId="5021"/>
    <cellStyle name="60% - 强调文字颜色 2 8 2 3" xfId="5022"/>
    <cellStyle name="60% - 强调文字颜色 2 8 2 3 2" xfId="5023"/>
    <cellStyle name="60% - 强调文字颜色 2 8 2 4" xfId="5024"/>
    <cellStyle name="常规 3 39 9 2" xfId="5025"/>
    <cellStyle name="常规 3 44 9 2" xfId="5026"/>
    <cellStyle name="标题 3 2 2 2 2" xfId="5027"/>
    <cellStyle name="60% - 强调文字颜色 2 8 2 5" xfId="5028"/>
    <cellStyle name="60% - 强调文字颜色 2 8 2 6" xfId="5029"/>
    <cellStyle name="60% - 强调文字颜色 2 8 3" xfId="5030"/>
    <cellStyle name="常规 4 7 14" xfId="5031"/>
    <cellStyle name="60% - 强调文字颜色 2 8 3 2" xfId="5032"/>
    <cellStyle name="60% - 强调文字颜色 2 8 4" xfId="5033"/>
    <cellStyle name="60% - 强调文字颜色 2 8 4 2" xfId="5034"/>
    <cellStyle name="标题 1 9 2 3 2" xfId="5035"/>
    <cellStyle name="60% - 强调文字颜色 2 8 5" xfId="5036"/>
    <cellStyle name="60% - 强调文字颜色 2 8 6" xfId="5037"/>
    <cellStyle name="60% - 强调文字颜色 2 9" xfId="5038"/>
    <cellStyle name="常规 12 9 2 4" xfId="5039"/>
    <cellStyle name="60% - 强调文字颜色 2 9 2" xfId="5040"/>
    <cellStyle name="标题 5 4" xfId="5041"/>
    <cellStyle name="60% - 强调文字颜色 2 9 2 2" xfId="5042"/>
    <cellStyle name="标题 5 4 2" xfId="5043"/>
    <cellStyle name="60% - 强调文字颜色 2 9 2 2 2" xfId="5044"/>
    <cellStyle name="标题 5 5" xfId="5045"/>
    <cellStyle name="60% - 强调文字颜色 2 9 2 3" xfId="5046"/>
    <cellStyle name="60% - 强调文字颜色 2 9 2 3 2" xfId="5047"/>
    <cellStyle name="标题 5 6" xfId="5048"/>
    <cellStyle name="60% - 强调文字颜色 2 9 2 4" xfId="5049"/>
    <cellStyle name="常规 23 17 13 2" xfId="5050"/>
    <cellStyle name="常规 23 22 13 2" xfId="5051"/>
    <cellStyle name="标题 5 7" xfId="5052"/>
    <cellStyle name="常规 3 45 9 2" xfId="5053"/>
    <cellStyle name="标题 3 2 3 2 2" xfId="5054"/>
    <cellStyle name="60% - 强调文字颜色 2 9 2 5" xfId="5055"/>
    <cellStyle name="60% - 强调文字颜色 2 9 2 6" xfId="5056"/>
    <cellStyle name="60% - 强调文字颜色 2 9 2 7" xfId="5057"/>
    <cellStyle name="60% - 强调文字颜色 5 4 10" xfId="5058"/>
    <cellStyle name="60% - 强调文字颜色 2 9 3" xfId="5059"/>
    <cellStyle name="标题 6 4" xfId="5060"/>
    <cellStyle name="60% - 强调文字颜色 2 9 3 2" xfId="5061"/>
    <cellStyle name="60% - 强调文字颜色 5 4 11" xfId="5062"/>
    <cellStyle name="60% - 强调文字颜色 2 9 4" xfId="5063"/>
    <cellStyle name="标题 7 4" xfId="5064"/>
    <cellStyle name="60% - 强调文字颜色 2 9 4 2" xfId="5065"/>
    <cellStyle name="60% - 强调文字颜色 2 9 5" xfId="5066"/>
    <cellStyle name="60% - 强调文字颜色 2 9 6" xfId="5067"/>
    <cellStyle name="常规 27 2 7 5" xfId="5068"/>
    <cellStyle name="60% - 强调文字颜色 3 10 2 2 2" xfId="5069"/>
    <cellStyle name="常规 2 26 3" xfId="5070"/>
    <cellStyle name="常规 2 31 3" xfId="5071"/>
    <cellStyle name="常规 10 3 3 2" xfId="5072"/>
    <cellStyle name="60% - 强调文字颜色 3 10 4" xfId="5073"/>
    <cellStyle name="差 5 2 3 2" xfId="5074"/>
    <cellStyle name="常规 2 26 4" xfId="5075"/>
    <cellStyle name="常规 2 31 4" xfId="5076"/>
    <cellStyle name="常规 10 3 3 3" xfId="5077"/>
    <cellStyle name="60% - 强调文字颜色 3 10 5" xfId="5078"/>
    <cellStyle name="常规 2 26 5" xfId="5079"/>
    <cellStyle name="常规 2 31 5" xfId="5080"/>
    <cellStyle name="常规 10 3 3 4" xfId="5081"/>
    <cellStyle name="60% - 强调文字颜色 3 10 6" xfId="5082"/>
    <cellStyle name="常规 6 4 19" xfId="5083"/>
    <cellStyle name="标题 4 7 2 2 2" xfId="5084"/>
    <cellStyle name="常规 2 26 6" xfId="5085"/>
    <cellStyle name="常规 2 31 6" xfId="5086"/>
    <cellStyle name="常规 10 3 3 5" xfId="5087"/>
    <cellStyle name="60% - 强调文字颜色 3 10 7" xfId="5088"/>
    <cellStyle name="60% - 强调文字颜色 5 6 6" xfId="5089"/>
    <cellStyle name="60% - 强调文字颜色 3 15 2 2" xfId="5090"/>
    <cellStyle name="60% - 强调文字颜色 3 2" xfId="5091"/>
    <cellStyle name="常规 3 2 12" xfId="5092"/>
    <cellStyle name="60% - 强调文字颜色 3 2 2" xfId="5093"/>
    <cellStyle name="常规 4 40 15" xfId="5094"/>
    <cellStyle name="常规 4 35 15" xfId="5095"/>
    <cellStyle name="常规 3 2 12 2" xfId="5096"/>
    <cellStyle name="60% - 强调文字颜色 3 2 2 2" xfId="5097"/>
    <cellStyle name="60% - 强调文字颜色 3 2 2 2 2" xfId="5098"/>
    <cellStyle name="60% - 强调文字颜色 3 2 2 3" xfId="5099"/>
    <cellStyle name="60% - 强调文字颜色 3 2 2 3 2" xfId="5100"/>
    <cellStyle name="60% - 强调文字颜色 3 2 2 4" xfId="5101"/>
    <cellStyle name="标题 4 9 2 8" xfId="5102"/>
    <cellStyle name="60% - 强调文字颜色 3 2 2 4 2" xfId="5103"/>
    <cellStyle name="60% - 强调文字颜色 3 2 2 5" xfId="5104"/>
    <cellStyle name="60% - 强调文字颜色 3 2 2 5 2" xfId="5105"/>
    <cellStyle name="标题 3 2 3" xfId="5106"/>
    <cellStyle name="60% - 强调文字颜色 3 2 2 6" xfId="5107"/>
    <cellStyle name="常规 3 2 13" xfId="5108"/>
    <cellStyle name="常规 26 26 7 2" xfId="5109"/>
    <cellStyle name="常规 26 31 7 2" xfId="5110"/>
    <cellStyle name="60% - 强调文字颜色 3 2 3" xfId="5111"/>
    <cellStyle name="常规 3 2 13 2" xfId="5112"/>
    <cellStyle name="常规 8 2 14" xfId="5113"/>
    <cellStyle name="60% - 强调文字颜色 3 2 3 2" xfId="5114"/>
    <cellStyle name="常规 8 2 14 2" xfId="5115"/>
    <cellStyle name="60% - 强调文字颜色 3 2 3 2 2" xfId="5116"/>
    <cellStyle name="常规 8 2 20" xfId="5117"/>
    <cellStyle name="常规 8 2 15" xfId="5118"/>
    <cellStyle name="60% - 强调文字颜色 3 2 3 3" xfId="5119"/>
    <cellStyle name="百分比 2 2 6" xfId="5120"/>
    <cellStyle name="常规 8 2 20 2" xfId="5121"/>
    <cellStyle name="常规 8 2 15 2" xfId="5122"/>
    <cellStyle name="60% - 强调文字颜色 3 2 3 3 2" xfId="5123"/>
    <cellStyle name="常规 8 2 21" xfId="5124"/>
    <cellStyle name="常规 8 2 16" xfId="5125"/>
    <cellStyle name="60% - 强调文字颜色 3 2 3 4" xfId="5126"/>
    <cellStyle name="百分比 2 3 6" xfId="5127"/>
    <cellStyle name="常规 8 2 21 2" xfId="5128"/>
    <cellStyle name="常规 8 2 16 2" xfId="5129"/>
    <cellStyle name="60% - 强调文字颜色 3 2 3 4 2" xfId="5130"/>
    <cellStyle name="常规 8 2 22" xfId="5131"/>
    <cellStyle name="常规 8 2 17" xfId="5132"/>
    <cellStyle name="60% - 强调文字颜色 3 2 3 5" xfId="5133"/>
    <cellStyle name="常规 8 2 22 2" xfId="5134"/>
    <cellStyle name="常规 8 2 17 2" xfId="5135"/>
    <cellStyle name="60% - 强调文字颜色 3 2 3 5 2" xfId="5136"/>
    <cellStyle name="标题 4 2 3" xfId="5137"/>
    <cellStyle name="百分比 2 4 6" xfId="5138"/>
    <cellStyle name="常规 8 2 23" xfId="5139"/>
    <cellStyle name="常规 8 2 18" xfId="5140"/>
    <cellStyle name="常规 4 2 2 2 2 9 2" xfId="5141"/>
    <cellStyle name="60% - 强调文字颜色 3 2 3 6" xfId="5142"/>
    <cellStyle name="60% - 强调文字颜色 3 3 2" xfId="5143"/>
    <cellStyle name="60% - 强调文字颜色 3 3 2 2" xfId="5144"/>
    <cellStyle name="常规 14 15 15" xfId="5145"/>
    <cellStyle name="常规 14 20 15" xfId="5146"/>
    <cellStyle name="60% - 强调文字颜色 3 3 2 2 2" xfId="5147"/>
    <cellStyle name="标题 3 8 2 3" xfId="5148"/>
    <cellStyle name="常规 27 26 8 2" xfId="5149"/>
    <cellStyle name="常规 27 31 8 2" xfId="5150"/>
    <cellStyle name="标题 3 6 7" xfId="5151"/>
    <cellStyle name="常规 2 5" xfId="5152"/>
    <cellStyle name="常规 14 6 5 3" xfId="5153"/>
    <cellStyle name="常规 14 15 15 2" xfId="5154"/>
    <cellStyle name="常规 14 20 15 2" xfId="5155"/>
    <cellStyle name="60% - 强调文字颜色 3 3 2 2 2 2" xfId="5156"/>
    <cellStyle name="标题 3 8 2 3 2" xfId="5157"/>
    <cellStyle name="常规 2 5 2" xfId="5158"/>
    <cellStyle name="60% - 强调文字颜色 3 3 2 2 2 2 2" xfId="5159"/>
    <cellStyle name="常规 14 15 16" xfId="5160"/>
    <cellStyle name="常规 14 20 16" xfId="5161"/>
    <cellStyle name="60% - 强调文字颜色 3 3 2 2 3" xfId="5162"/>
    <cellStyle name="常规 26 26 8 2" xfId="5163"/>
    <cellStyle name="常规 26 31 8 2" xfId="5164"/>
    <cellStyle name="60% - 强调文字颜色 3 3 3" xfId="5165"/>
    <cellStyle name="常规 8 7 14" xfId="5166"/>
    <cellStyle name="60% - 强调文字颜色 3 3 3 2" xfId="5167"/>
    <cellStyle name="60% - 强调文字颜色 3 3 5" xfId="5168"/>
    <cellStyle name="60% - 强调文字颜色 3 3 5 2" xfId="5169"/>
    <cellStyle name="60% - 强调文字颜色 3 3 6" xfId="5170"/>
    <cellStyle name="60% - 强调文字颜色 3 4" xfId="5171"/>
    <cellStyle name="常规 2 28 9" xfId="5172"/>
    <cellStyle name="常规 2 33 9" xfId="5173"/>
    <cellStyle name="60% - 强调文字颜色 3 4 10" xfId="5174"/>
    <cellStyle name="60% - 强调文字颜色 3 4 2" xfId="5175"/>
    <cellStyle name="常规 3 26 5" xfId="5176"/>
    <cellStyle name="常规 3 31 5" xfId="5177"/>
    <cellStyle name="常规 10 8 3 4" xfId="5178"/>
    <cellStyle name="60% - 强调文字颜色 4 10 6" xfId="5179"/>
    <cellStyle name="60% - 强调文字颜色 3 4 2 2" xfId="5180"/>
    <cellStyle name="标题 7 2 6" xfId="5181"/>
    <cellStyle name="常规 15 15 15" xfId="5182"/>
    <cellStyle name="常规 15 20 15" xfId="5183"/>
    <cellStyle name="60% - 强调文字颜色 3 4 2 2 2" xfId="5184"/>
    <cellStyle name="60% - 强调文字颜色 3 4 2 3 2" xfId="5185"/>
    <cellStyle name="常规 3 26 7" xfId="5186"/>
    <cellStyle name="常规 3 31 7" xfId="5187"/>
    <cellStyle name="60% - 强调文字颜色 4 10 8" xfId="5188"/>
    <cellStyle name="60% - 强调文字颜色 3 4 2 4" xfId="5189"/>
    <cellStyle name="60% - 强调文字颜色 3 4 2 5" xfId="5190"/>
    <cellStyle name="60% - 强调文字颜色 3 4 2 6" xfId="5191"/>
    <cellStyle name="标题 9 2 2 2 2" xfId="5192"/>
    <cellStyle name="常规 2 6 7 2" xfId="5193"/>
    <cellStyle name="60% - 强调文字颜色 3 4 2 7" xfId="5194"/>
    <cellStyle name="60% - 强调文字颜色 3 7 2 3 2" xfId="5195"/>
    <cellStyle name="常规 2 6 7 3" xfId="5196"/>
    <cellStyle name="60% - 强调文字颜色 3 4 2 8" xfId="5197"/>
    <cellStyle name="常规 26 26 9 2" xfId="5198"/>
    <cellStyle name="常规 26 31 9 2" xfId="5199"/>
    <cellStyle name="60% - 强调文字颜色 3 4 3" xfId="5200"/>
    <cellStyle name="60% - 强调文字颜色 3 4 3 2" xfId="5201"/>
    <cellStyle name="60% - 强调文字颜色 3 4 4 2" xfId="5202"/>
    <cellStyle name="标题 6 2 2 2 2" xfId="5203"/>
    <cellStyle name="60% - 强调文字颜色 3 4 5" xfId="5204"/>
    <cellStyle name="60% - 强调文字颜色 3 4 5 2" xfId="5205"/>
    <cellStyle name="60% - 强调文字颜色 3 4 6" xfId="5206"/>
    <cellStyle name="60% - 强调文字颜色 3 4 6 2" xfId="5207"/>
    <cellStyle name="标题 1 2 3 2 2" xfId="5208"/>
    <cellStyle name="60% - 强调文字颜色 3 5" xfId="5209"/>
    <cellStyle name="常规 10 39 11" xfId="5210"/>
    <cellStyle name="常规 10 44 11" xfId="5211"/>
    <cellStyle name="60% - 强调文字颜色 3 5 2" xfId="5212"/>
    <cellStyle name="常规 10 39 11 2" xfId="5213"/>
    <cellStyle name="常规 10 44 11 2" xfId="5214"/>
    <cellStyle name="60% - 强调文字颜色 3 5 2 2" xfId="5215"/>
    <cellStyle name="60% - 强调文字颜色 3 5 2 2 2" xfId="5216"/>
    <cellStyle name="60% - 强调文字颜色 3 5 2 4" xfId="5217"/>
    <cellStyle name="60% - 强调文字颜色 3 5 2 5" xfId="5218"/>
    <cellStyle name="60% - 强调文字颜色 3 5 2 6" xfId="5219"/>
    <cellStyle name="常规 2 7 7 2" xfId="5220"/>
    <cellStyle name="60% - 强调文字颜色 3 5 2 7" xfId="5221"/>
    <cellStyle name="常规 2 7 7 3" xfId="5222"/>
    <cellStyle name="60% - 强调文字颜色 3 5 2 8" xfId="5223"/>
    <cellStyle name="常规 10 39 12" xfId="5224"/>
    <cellStyle name="常规 10 44 12" xfId="5225"/>
    <cellStyle name="60% - 强调文字颜色 3 5 3" xfId="5226"/>
    <cellStyle name="百分比 2 2 11" xfId="5227"/>
    <cellStyle name="常规 10 39 12 2" xfId="5228"/>
    <cellStyle name="常规 10 44 12 2" xfId="5229"/>
    <cellStyle name="60% - 强调文字颜色 3 5 3 2" xfId="5230"/>
    <cellStyle name="常规 10 39 13 2" xfId="5231"/>
    <cellStyle name="常规 10 44 13 2" xfId="5232"/>
    <cellStyle name="60% - 强调文字颜色 3 5 4 2" xfId="5233"/>
    <cellStyle name="常规 15 9 10 2" xfId="5234"/>
    <cellStyle name="常规 10 39 14" xfId="5235"/>
    <cellStyle name="常规 10 44 14" xfId="5236"/>
    <cellStyle name="60% - 强调文字颜色 3 5 5" xfId="5237"/>
    <cellStyle name="常规 10 39 15" xfId="5238"/>
    <cellStyle name="常规 10 44 15" xfId="5239"/>
    <cellStyle name="60% - 强调文字颜色 3 5 6" xfId="5240"/>
    <cellStyle name="60% - 强调文字颜色 3 6" xfId="5241"/>
    <cellStyle name="常规 3 36 13" xfId="5242"/>
    <cellStyle name="常规 3 41 13" xfId="5243"/>
    <cellStyle name="60% - 强调文字颜色 3 6 2" xfId="5244"/>
    <cellStyle name="常规 3 36 13 2" xfId="5245"/>
    <cellStyle name="常规 3 41 13 2" xfId="5246"/>
    <cellStyle name="60% - 强调文字颜色 3 6 2 2" xfId="5247"/>
    <cellStyle name="常规 17 15 15" xfId="5248"/>
    <cellStyle name="常规 17 20 15" xfId="5249"/>
    <cellStyle name="常规 22 15 15" xfId="5250"/>
    <cellStyle name="常规 22 20 15" xfId="5251"/>
    <cellStyle name="60% - 强调文字颜色 3 6 2 2 2" xfId="5252"/>
    <cellStyle name="常规 17 15 15 2" xfId="5253"/>
    <cellStyle name="常规 17 20 15 2" xfId="5254"/>
    <cellStyle name="常规 22 15 15 2" xfId="5255"/>
    <cellStyle name="常规 22 20 15 2" xfId="5256"/>
    <cellStyle name="60% - 强调文字颜色 3 6 2 2 2 2" xfId="5257"/>
    <cellStyle name="百分比 2 22" xfId="5258"/>
    <cellStyle name="百分比 2 17" xfId="5259"/>
    <cellStyle name="60% - 强调文字颜色 3 6 2 3" xfId="5260"/>
    <cellStyle name="60% - 强调文字颜色 3 6 2 4" xfId="5261"/>
    <cellStyle name="常规 33 19 12 2" xfId="5262"/>
    <cellStyle name="常规 33 24 12 2" xfId="5263"/>
    <cellStyle name="60% - 强调文字颜色 3 6 2 5" xfId="5264"/>
    <cellStyle name="常规 2 8 7 3" xfId="5265"/>
    <cellStyle name="60% - 强调文字颜色 3 6 2 8" xfId="5266"/>
    <cellStyle name="常规 3 36 14" xfId="5267"/>
    <cellStyle name="常规 3 41 14" xfId="5268"/>
    <cellStyle name="60% - 强调文字颜色 3 6 3" xfId="5269"/>
    <cellStyle name="常规 3 36 14 2" xfId="5270"/>
    <cellStyle name="常规 3 41 14 2" xfId="5271"/>
    <cellStyle name="60% - 强调文字颜色 3 6 3 2" xfId="5272"/>
    <cellStyle name="标题 3 3 4 2" xfId="5273"/>
    <cellStyle name="60% - 强调文字颜色 3 7" xfId="5274"/>
    <cellStyle name="常规 17 35 9 2" xfId="5275"/>
    <cellStyle name="常规 17 40 9 2" xfId="5276"/>
    <cellStyle name="常规 22 35 9 2" xfId="5277"/>
    <cellStyle name="常规 22 40 9 2" xfId="5278"/>
    <cellStyle name="标题 10 2 3" xfId="5279"/>
    <cellStyle name="常规 3 3 12" xfId="5280"/>
    <cellStyle name="60% - 强调文字颜色 3 7 2" xfId="5281"/>
    <cellStyle name="输出 4 6" xfId="5282"/>
    <cellStyle name="标题 10 2 3 2" xfId="5283"/>
    <cellStyle name="常规 3 3 12 2" xfId="5284"/>
    <cellStyle name="60% - 强调文字颜色 3 7 2 2" xfId="5285"/>
    <cellStyle name="标题 1 4 10" xfId="5286"/>
    <cellStyle name="常规 23 15 15" xfId="5287"/>
    <cellStyle name="常规 23 20 15" xfId="5288"/>
    <cellStyle name="60% - 强调文字颜色 3 7 2 2 2" xfId="5289"/>
    <cellStyle name="常规 23 15 15 2" xfId="5290"/>
    <cellStyle name="常规 23 20 15 2" xfId="5291"/>
    <cellStyle name="常规 2 9 3 5" xfId="5292"/>
    <cellStyle name="输入 3 3 5" xfId="5293"/>
    <cellStyle name="60% - 强调文字颜色 3 7 2 2 2 2" xfId="5294"/>
    <cellStyle name="60% - 强调文字颜色 3 7 2 3" xfId="5295"/>
    <cellStyle name="60% - 强调文字颜色 3 7 2 4" xfId="5296"/>
    <cellStyle name="60% - 强调文字颜色 3 7 2 5" xfId="5297"/>
    <cellStyle name="标题 10 2 4" xfId="5298"/>
    <cellStyle name="常规 3 3 13" xfId="5299"/>
    <cellStyle name="60% - 强调文字颜色 3 7 3" xfId="5300"/>
    <cellStyle name="常规 3 3 13 2" xfId="5301"/>
    <cellStyle name="常规 9 2 14" xfId="5302"/>
    <cellStyle name="60% - 强调文字颜色 3 7 3 2" xfId="5303"/>
    <cellStyle name="常规 14 48 9 2" xfId="5304"/>
    <cellStyle name="60% - 强调文字颜色 3 8" xfId="5305"/>
    <cellStyle name="60% - 强调文字颜色 3 8 2" xfId="5306"/>
    <cellStyle name="常规 14 5 15" xfId="5307"/>
    <cellStyle name="60% - 强调文字颜色 3 8 2 2" xfId="5308"/>
    <cellStyle name="常规 14 5 15 2" xfId="5309"/>
    <cellStyle name="60% - 强调文字颜色 3 8 2 2 2" xfId="5310"/>
    <cellStyle name="60% - 强调文字颜色 3 8 2 2 2 2" xfId="5311"/>
    <cellStyle name="常规 14 5 16" xfId="5312"/>
    <cellStyle name="60% - 强调文字颜色 3 8 2 3" xfId="5313"/>
    <cellStyle name="60% - 强调文字颜色 4 4 2 8" xfId="5314"/>
    <cellStyle name="常规 14 5 16 2" xfId="5315"/>
    <cellStyle name="60% - 强调文字颜色 3 8 2 3 2" xfId="5316"/>
    <cellStyle name="常规 14 5 17" xfId="5317"/>
    <cellStyle name="60% - 强调文字颜色 3 8 2 4" xfId="5318"/>
    <cellStyle name="60% - 强调文字颜色 3 8 3" xfId="5319"/>
    <cellStyle name="常规 9 7 14" xfId="5320"/>
    <cellStyle name="60% - 强调文字颜色 3 8 3 2" xfId="5321"/>
    <cellStyle name="60% - 强调文字颜色 3 8 4 2" xfId="5322"/>
    <cellStyle name="常规 15 9 13 2" xfId="5323"/>
    <cellStyle name="60% - 强调文字颜色 3 8 5" xfId="5324"/>
    <cellStyle name="标题 1 2" xfId="5325"/>
    <cellStyle name="60% - 强调文字颜色 3 8 6" xfId="5326"/>
    <cellStyle name="60% - 强调文字颜色 3 9" xfId="5327"/>
    <cellStyle name="60% - 强调文字颜色 3 9 2" xfId="5328"/>
    <cellStyle name="60% - 强调文字颜色 5 10 7" xfId="5329"/>
    <cellStyle name="60% - 强调文字颜色 3 9 2 3" xfId="5330"/>
    <cellStyle name="60% - 强调文字颜色 5 4 2 8" xfId="5331"/>
    <cellStyle name="60% - 强调文字颜色 3 9 2 3 2" xfId="5332"/>
    <cellStyle name="常规 11 10 3 3 2" xfId="5333"/>
    <cellStyle name="60% - 强调文字颜色 5 10 8" xfId="5334"/>
    <cellStyle name="60% - 强调文字颜色 3 9 2 4" xfId="5335"/>
    <cellStyle name="60% - 强调文字颜色 3 9 3" xfId="5336"/>
    <cellStyle name="常规 17 6 11 2" xfId="5337"/>
    <cellStyle name="常规 22 6 11 2" xfId="5338"/>
    <cellStyle name="常规 10 10 2 2 8" xfId="5339"/>
    <cellStyle name="60% - 强调文字颜色 3 9 3 2" xfId="5340"/>
    <cellStyle name="60% - 强调文字颜色 3 9 4 2" xfId="5341"/>
    <cellStyle name="常规 15 9 14 2" xfId="5342"/>
    <cellStyle name="60% - 强调文字颜色 3 9 5" xfId="5343"/>
    <cellStyle name="标题 2 2" xfId="5344"/>
    <cellStyle name="60% - 强调文字颜色 3 9 6" xfId="5345"/>
    <cellStyle name="60% - 强调文字颜色 4 10" xfId="5346"/>
    <cellStyle name="标题 2 7 2 6" xfId="5347"/>
    <cellStyle name="60% - 强调文字颜色 4 10 2" xfId="5348"/>
    <cellStyle name="60% - 强调文字颜色 4 10 2 2" xfId="5349"/>
    <cellStyle name="60% - 强调文字颜色 4 10 2 2 2" xfId="5350"/>
    <cellStyle name="常规 19 4 3 7" xfId="5351"/>
    <cellStyle name="常规 23 10 9 2" xfId="5352"/>
    <cellStyle name="标题 2 7 2 7" xfId="5353"/>
    <cellStyle name="常规 3 26 2" xfId="5354"/>
    <cellStyle name="常规 3 31 2" xfId="5355"/>
    <cellStyle name="60% - 强调文字颜色 4 10 3" xfId="5356"/>
    <cellStyle name="标题 2 7 2 8" xfId="5357"/>
    <cellStyle name="常规 15 18 9 2" xfId="5358"/>
    <cellStyle name="常规 15 23 9 2" xfId="5359"/>
    <cellStyle name="标题 1 13 2" xfId="5360"/>
    <cellStyle name="常规 3 26 3" xfId="5361"/>
    <cellStyle name="常规 3 31 3" xfId="5362"/>
    <cellStyle name="常规 10 8 3 2" xfId="5363"/>
    <cellStyle name="60% - 强调文字颜色 4 10 4" xfId="5364"/>
    <cellStyle name="常规 3 26 4" xfId="5365"/>
    <cellStyle name="常规 3 31 4" xfId="5366"/>
    <cellStyle name="常规 10 8 3 3" xfId="5367"/>
    <cellStyle name="60% - 强调文字颜色 4 10 5" xfId="5368"/>
    <cellStyle name="标题 5 2 2 3" xfId="5369"/>
    <cellStyle name="60% - 强调文字颜色 4 11 2 2" xfId="5370"/>
    <cellStyle name="注释 12 3 6" xfId="5371"/>
    <cellStyle name="常规 12 16 13" xfId="5372"/>
    <cellStyle name="常规 12 21 13" xfId="5373"/>
    <cellStyle name="60% - 强调文字颜色 4 14 2 2" xfId="5374"/>
    <cellStyle name="注释 13 3 6" xfId="5375"/>
    <cellStyle name="常规 12 26 13" xfId="5376"/>
    <cellStyle name="常规 12 31 13" xfId="5377"/>
    <cellStyle name="60% - 强调文字颜色 4 15 2 2" xfId="5378"/>
    <cellStyle name="60% - 强调文字颜色 4 2" xfId="5379"/>
    <cellStyle name="60% - 强调文字颜色 4 2 3 3 2" xfId="5380"/>
    <cellStyle name="60% - 强调文字颜色 4 2 3 4" xfId="5381"/>
    <cellStyle name="常规 17 29 10" xfId="5382"/>
    <cellStyle name="常规 17 34 10" xfId="5383"/>
    <cellStyle name="常规 22 29 10" xfId="5384"/>
    <cellStyle name="常规 22 34 10" xfId="5385"/>
    <cellStyle name="60% - 强调文字颜色 4 2 3 4 2" xfId="5386"/>
    <cellStyle name="60% - 强调文字颜色 4 2 3 5" xfId="5387"/>
    <cellStyle name="常规 10 2 2 5 2" xfId="5388"/>
    <cellStyle name="60% - 强调文字颜色 4 2 3 6" xfId="5389"/>
    <cellStyle name="60% - 强调文字颜色 4 3" xfId="5390"/>
    <cellStyle name="60% - 强调文字颜色 4 3 2" xfId="5391"/>
    <cellStyle name="百分比 2 6" xfId="5392"/>
    <cellStyle name="常规 15 2" xfId="5393"/>
    <cellStyle name="常规 20 2" xfId="5394"/>
    <cellStyle name="常规 23 5 15" xfId="5395"/>
    <cellStyle name="60% - 强调文字颜色 4 3 2 2" xfId="5396"/>
    <cellStyle name="百分比 2 6 2" xfId="5397"/>
    <cellStyle name="常规 15 2 2" xfId="5398"/>
    <cellStyle name="常规 20 2 2" xfId="5399"/>
    <cellStyle name="常规 23 5 15 2" xfId="5400"/>
    <cellStyle name="60% - 强调文字颜色 4 3 2 2 2" xfId="5401"/>
    <cellStyle name="标题 2 8 2 5" xfId="5402"/>
    <cellStyle name="百分比 2 6 2 2" xfId="5403"/>
    <cellStyle name="常规 15 2 2 2" xfId="5404"/>
    <cellStyle name="常规 20 2 2 2" xfId="5405"/>
    <cellStyle name="60% - 强调文字颜色 4 3 2 2 2 2" xfId="5406"/>
    <cellStyle name="百分比 2 6 2 2 2" xfId="5407"/>
    <cellStyle name="常规 15 2 2 2 2" xfId="5408"/>
    <cellStyle name="60% - 强调文字颜色 4 3 2 2 2 2 2" xfId="5409"/>
    <cellStyle name="百分比 2 6 3" xfId="5410"/>
    <cellStyle name="常规 15 2 3" xfId="5411"/>
    <cellStyle name="常规 20 2 3" xfId="5412"/>
    <cellStyle name="60% - 强调文字颜色 4 3 2 2 3" xfId="5413"/>
    <cellStyle name="百分比 2 7" xfId="5414"/>
    <cellStyle name="常规 15 3" xfId="5415"/>
    <cellStyle name="常规 20 3" xfId="5416"/>
    <cellStyle name="常规 23 5 16" xfId="5417"/>
    <cellStyle name="60% - 强调文字颜色 4 3 2 3" xfId="5418"/>
    <cellStyle name="常规 26 27 8 2" xfId="5419"/>
    <cellStyle name="常规 26 32 8 2" xfId="5420"/>
    <cellStyle name="60% - 强调文字颜色 4 3 3" xfId="5421"/>
    <cellStyle name="60% - 强调文字颜色 4 3 3 2" xfId="5422"/>
    <cellStyle name="标题 8" xfId="5423"/>
    <cellStyle name="常规 27 10 3 2" xfId="5424"/>
    <cellStyle name="常规 16 2 2" xfId="5425"/>
    <cellStyle name="常规 17 46 12 2" xfId="5426"/>
    <cellStyle name="常规 21 2 2" xfId="5427"/>
    <cellStyle name="常规 22 46 12 2" xfId="5428"/>
    <cellStyle name="常规 12 11 2 2 2" xfId="5429"/>
    <cellStyle name="60% - 强调文字颜色 4 3 3 2 2" xfId="5430"/>
    <cellStyle name="60% - 强调文字颜色 4 3 4 2" xfId="5431"/>
    <cellStyle name="60% - 强调文字颜色 4 3 5 2" xfId="5432"/>
    <cellStyle name="常规 14 45" xfId="5433"/>
    <cellStyle name="常规 14 50" xfId="5434"/>
    <cellStyle name="差 6 2 2 2" xfId="5435"/>
    <cellStyle name="60% - 强调文字颜色 4 3 6" xfId="5436"/>
    <cellStyle name="60% - 强调文字颜色 4 4" xfId="5437"/>
    <cellStyle name="常规 3 28 9" xfId="5438"/>
    <cellStyle name="常规 3 33 9" xfId="5439"/>
    <cellStyle name="60% - 强调文字颜色 4 4 10" xfId="5440"/>
    <cellStyle name="60% - 强调文字颜色 4 4 2" xfId="5441"/>
    <cellStyle name="标题 3 2 2 5" xfId="5442"/>
    <cellStyle name="常规 10 2 4 4 2" xfId="5443"/>
    <cellStyle name="60% - 强调文字颜色 4 4 2 6" xfId="5444"/>
    <cellStyle name="常规 3 6 7 2" xfId="5445"/>
    <cellStyle name="60% - 强调文字颜色 4 4 2 7" xfId="5446"/>
    <cellStyle name="常规 26 27 9 2" xfId="5447"/>
    <cellStyle name="常规 26 32 9 2" xfId="5448"/>
    <cellStyle name="60% - 强调文字颜色 4 4 3" xfId="5449"/>
    <cellStyle name="标题 3 2 2 6" xfId="5450"/>
    <cellStyle name="60% - 强调文字颜色 4 4 5" xfId="5451"/>
    <cellStyle name="常规 109 5" xfId="5452"/>
    <cellStyle name="差 6 2 3 2" xfId="5453"/>
    <cellStyle name="60% - 强调文字颜色 4 4 6" xfId="5454"/>
    <cellStyle name="常规 33 25 10" xfId="5455"/>
    <cellStyle name="常规 33 30 10" xfId="5456"/>
    <cellStyle name="标题 1 2 3 3 2" xfId="5457"/>
    <cellStyle name="60% - 强调文字颜色 4 5" xfId="5458"/>
    <cellStyle name="常规 23 17 16 2" xfId="5459"/>
    <cellStyle name="常规 23 22 16 2" xfId="5460"/>
    <cellStyle name="标题 8 7" xfId="5461"/>
    <cellStyle name="常规 10 49 11 2" xfId="5462"/>
    <cellStyle name="60% - 强调文字颜色 4 5 2 2" xfId="5463"/>
    <cellStyle name="标题 3 2 3 5 2" xfId="5464"/>
    <cellStyle name="60% - 强调文字颜色 4 5 2 3" xfId="5465"/>
    <cellStyle name="60% - 强调文字颜色 4 5 2 5" xfId="5466"/>
    <cellStyle name="常规 10 2 5 4 2" xfId="5467"/>
    <cellStyle name="60% - 强调文字颜色 4 5 2 6" xfId="5468"/>
    <cellStyle name="常规 3 7 7 2" xfId="5469"/>
    <cellStyle name="60% - 强调文字颜色 4 5 2 7" xfId="5470"/>
    <cellStyle name="常规 3 16 2" xfId="5471"/>
    <cellStyle name="常规 3 21 2" xfId="5472"/>
    <cellStyle name="60% - 强调文字颜色 4 5 2 8" xfId="5473"/>
    <cellStyle name="常规 10 49 12 2" xfId="5474"/>
    <cellStyle name="60% - 强调文字颜色 4 5 3 2" xfId="5475"/>
    <cellStyle name="常规 10 49 13 2" xfId="5476"/>
    <cellStyle name="60% - 强调文字颜色 4 5 4 2" xfId="5477"/>
    <cellStyle name="60% - 强调文字颜色 4 6" xfId="5478"/>
    <cellStyle name="常规 3 46 13" xfId="5479"/>
    <cellStyle name="60% - 强调文字颜色 4 6 2" xfId="5480"/>
    <cellStyle name="常规 3 46 13 2" xfId="5481"/>
    <cellStyle name="60% - 强调文字颜色 4 6 2 2" xfId="5482"/>
    <cellStyle name="汇总 9 3 3" xfId="5483"/>
    <cellStyle name="60% - 强调文字颜色 4 6 2 2 2" xfId="5484"/>
    <cellStyle name="常规 27 15 13" xfId="5485"/>
    <cellStyle name="常规 27 20 13" xfId="5486"/>
    <cellStyle name="60% - 强调文字颜色 4 6 2 2 2 2" xfId="5487"/>
    <cellStyle name="60% - 强调文字颜色 4 6 2 3" xfId="5488"/>
    <cellStyle name="汇总 9 4 3" xfId="5489"/>
    <cellStyle name="60% - 强调文字颜色 4 6 2 3 2" xfId="5490"/>
    <cellStyle name="常规 3 8 7 2" xfId="5491"/>
    <cellStyle name="60% - 强调文字颜色 4 6 2 7" xfId="5492"/>
    <cellStyle name="常规 3 66 2" xfId="5493"/>
    <cellStyle name="常规 3 71 2" xfId="5494"/>
    <cellStyle name="常规 27 2 17 2" xfId="5495"/>
    <cellStyle name="常规 27 2 22 2" xfId="5496"/>
    <cellStyle name="60% - 强调文字颜色 4 6 2 8" xfId="5497"/>
    <cellStyle name="常规 3 46 14 2" xfId="5498"/>
    <cellStyle name="60% - 强调文字颜色 4 6 3 2" xfId="5499"/>
    <cellStyle name="常规 15 38 10 2" xfId="5500"/>
    <cellStyle name="常规 15 43 10 2" xfId="5501"/>
    <cellStyle name="标题 3 3 5 2" xfId="5502"/>
    <cellStyle name="60% - 强调文字颜色 4 7" xfId="5503"/>
    <cellStyle name="常规 33 25 12 2" xfId="5504"/>
    <cellStyle name="常规 33 30 12 2" xfId="5505"/>
    <cellStyle name="百分比 2 26" xfId="5506"/>
    <cellStyle name="常规 3 8 12" xfId="5507"/>
    <cellStyle name="60% - 强调文字颜色 4 7 2" xfId="5508"/>
    <cellStyle name="常规 3 8 12 2" xfId="5509"/>
    <cellStyle name="60% - 强调文字颜色 4 7 2 2" xfId="5510"/>
    <cellStyle name="常规 24 3 10" xfId="5511"/>
    <cellStyle name="60% - 强调文字颜色 6 5 6" xfId="5512"/>
    <cellStyle name="60% - 强调文字颜色 4 7 2 2 2" xfId="5513"/>
    <cellStyle name="60% - 强调文字颜色 4 7 2 2 2 2" xfId="5514"/>
    <cellStyle name="常规 14 19 9" xfId="5515"/>
    <cellStyle name="常规 14 24 9" xfId="5516"/>
    <cellStyle name="60% - 强调文字颜色 4 7 2 4" xfId="5517"/>
    <cellStyle name="60% - 强调文字颜色 4 7 2 5" xfId="5518"/>
    <cellStyle name="60% - 强调文字颜色 4 7 2 6" xfId="5519"/>
    <cellStyle name="常规 3 9 7 2" xfId="5520"/>
    <cellStyle name="60% - 强调文字颜色 4 7 2 7" xfId="5521"/>
    <cellStyle name="60% - 强调文字颜色 4 7 2 8" xfId="5522"/>
    <cellStyle name="常规 3 8 13 2" xfId="5523"/>
    <cellStyle name="60% - 强调文字颜色 4 7 3 2" xfId="5524"/>
    <cellStyle name="常规 3 8 16" xfId="5525"/>
    <cellStyle name="常规 11 14 10 2" xfId="5526"/>
    <cellStyle name="60% - 强调文字颜色 4 7 6" xfId="5527"/>
    <cellStyle name="60% - 强调文字颜色 4 8" xfId="5528"/>
    <cellStyle name="60% - 强调文字颜色 4 8 2" xfId="5529"/>
    <cellStyle name="60% - 强调文字颜色 4 8 2 2 2" xfId="5530"/>
    <cellStyle name="60% - 强调文字颜色 4 8 2 2 2 2" xfId="5531"/>
    <cellStyle name="60% - 强调文字颜色 4 8 2 3 2" xfId="5532"/>
    <cellStyle name="标题 1 7 2 3" xfId="5533"/>
    <cellStyle name="60% - 强调文字颜色 4 8 2 6" xfId="5534"/>
    <cellStyle name="60% - 强调文字颜色 4 8 2 7" xfId="5535"/>
    <cellStyle name="60% - 强调文字颜色 4 8 2 8" xfId="5536"/>
    <cellStyle name="标题 1 2 3 2" xfId="5537"/>
    <cellStyle name="60% - 强调文字颜色 4 8 5" xfId="5538"/>
    <cellStyle name="常规 11 14 11 2" xfId="5539"/>
    <cellStyle name="60% - 强调文字颜色 4 8 6" xfId="5540"/>
    <cellStyle name="常规 27 27 11 2" xfId="5541"/>
    <cellStyle name="常规 27 32 11 2" xfId="5542"/>
    <cellStyle name="标题 12 2 2" xfId="5543"/>
    <cellStyle name="60% - 强调文字颜色 4 9" xfId="5544"/>
    <cellStyle name="百分比 2 2 8" xfId="5545"/>
    <cellStyle name="60% - 强调文字颜色 4 9 2" xfId="5546"/>
    <cellStyle name="注释 6 4 4" xfId="5547"/>
    <cellStyle name="60% - 强调文字颜色 4 9 2 2 2" xfId="5548"/>
    <cellStyle name="常规 26 29 9 2" xfId="5549"/>
    <cellStyle name="常规 26 34 9 2" xfId="5550"/>
    <cellStyle name="60% - 强调文字颜色 6 4 3" xfId="5551"/>
    <cellStyle name="标题 3 4 2 6" xfId="5552"/>
    <cellStyle name="常规 10 108" xfId="5553"/>
    <cellStyle name="60% - 强调文字颜色 4 9 2 2 2 2" xfId="5554"/>
    <cellStyle name="60% - 强调文字颜色 4 9 2 3" xfId="5555"/>
    <cellStyle name="注释 6 5 4" xfId="5556"/>
    <cellStyle name="60% - 强调文字颜色 4 9 2 3 2" xfId="5557"/>
    <cellStyle name="标题 2 7 2 3" xfId="5558"/>
    <cellStyle name="60% - 强调文字颜色 4 9 2 6" xfId="5559"/>
    <cellStyle name="60% - 强调文字颜色 4 9 2 7" xfId="5560"/>
    <cellStyle name="60% - 强调文字颜色 4 9 2 8" xfId="5561"/>
    <cellStyle name="标题 1 3 3 2" xfId="5562"/>
    <cellStyle name="60% - 强调文字颜色 4 9 4 2" xfId="5563"/>
    <cellStyle name="60% - 强调文字颜色 4 9 5" xfId="5564"/>
    <cellStyle name="常规 11 14 12 2" xfId="5565"/>
    <cellStyle name="60% - 强调文字颜色 4 9 6" xfId="5566"/>
    <cellStyle name="常规 2 2 2 2 3 6" xfId="5567"/>
    <cellStyle name="60% - 强调文字颜色 5 10 2 2 2" xfId="5568"/>
    <cellStyle name="60% - 强调文字颜色 5 2" xfId="5569"/>
    <cellStyle name="60% - 强调文字颜色 5 2 2" xfId="5570"/>
    <cellStyle name="常规 12 6 3 4" xfId="5571"/>
    <cellStyle name="常规 10 10 11" xfId="5572"/>
    <cellStyle name="60% - 强调文字颜色 5 2 2 2" xfId="5573"/>
    <cellStyle name="常规 10 10 11 2" xfId="5574"/>
    <cellStyle name="60% - 强调文字颜色 5 2 2 2 2" xfId="5575"/>
    <cellStyle name="常规 10 10 13" xfId="5576"/>
    <cellStyle name="60% - 强调文字颜色 5 2 2 4" xfId="5577"/>
    <cellStyle name="常规 10 10 13 2" xfId="5578"/>
    <cellStyle name="60% - 强调文字颜色 5 2 2 4 2" xfId="5579"/>
    <cellStyle name="常规 27 6 3 3 2" xfId="5580"/>
    <cellStyle name="常规 10 10 14" xfId="5581"/>
    <cellStyle name="60% - 强调文字颜色 5 2 2 5" xfId="5582"/>
    <cellStyle name="常规 10 10 14 2" xfId="5583"/>
    <cellStyle name="60% - 强调文字颜色 5 2 2 5 2" xfId="5584"/>
    <cellStyle name="常规 10 10 15" xfId="5585"/>
    <cellStyle name="常规 11 13 13 2" xfId="5586"/>
    <cellStyle name="常规 2 25 5 2" xfId="5587"/>
    <cellStyle name="常规 2 30 5 2" xfId="5588"/>
    <cellStyle name="60% - 强调文字颜色 5 2 2 6" xfId="5589"/>
    <cellStyle name="常规 26 28 7 2" xfId="5590"/>
    <cellStyle name="常规 26 33 7 2" xfId="5591"/>
    <cellStyle name="60% - 强调文字颜色 5 2 3" xfId="5592"/>
    <cellStyle name="差_环境 6" xfId="5593"/>
    <cellStyle name="60% - 强调文字颜色 5 2 3 2" xfId="5594"/>
    <cellStyle name="60% - 强调文字颜色 5 2 3 2 2" xfId="5595"/>
    <cellStyle name="60% - 强调文字颜色 5 2 3 4" xfId="5596"/>
    <cellStyle name="60% - 强调文字颜色 5 2 3 4 2" xfId="5597"/>
    <cellStyle name="60% - 强调文字颜色 5 2 3 5" xfId="5598"/>
    <cellStyle name="常规 2 25 6 2" xfId="5599"/>
    <cellStyle name="常规 2 30 6 2" xfId="5600"/>
    <cellStyle name="常规 10 3 2 5 2" xfId="5601"/>
    <cellStyle name="60% - 强调文字颜色 5 2 3 6" xfId="5602"/>
    <cellStyle name="标题 1 8 2 4" xfId="5603"/>
    <cellStyle name="60% - 强调文字颜色 5 2 4 2" xfId="5604"/>
    <cellStyle name="60% - 强调文字颜色 5 2 5 2" xfId="5605"/>
    <cellStyle name="60% - 强调文字颜色 5 2 6" xfId="5606"/>
    <cellStyle name="60% - 强调文字颜色 5 2 6 2" xfId="5607"/>
    <cellStyle name="60% - 强调文字颜色 5 3" xfId="5608"/>
    <cellStyle name="60% - 强调文字颜色 5 3 2" xfId="5609"/>
    <cellStyle name="60% - 强调文字颜色 5 3 2 2" xfId="5610"/>
    <cellStyle name="常规 27 6 3 5" xfId="5611"/>
    <cellStyle name="60% - 强调文字颜色 5 3 2 2 2" xfId="5612"/>
    <cellStyle name="标题 1 8 2 7" xfId="5613"/>
    <cellStyle name="60% - 强调文字颜色 5 3 2 2 2 2" xfId="5614"/>
    <cellStyle name="常规 2 9 15" xfId="5615"/>
    <cellStyle name="常规 2 9 20" xfId="5616"/>
    <cellStyle name="60% - 强调文字颜色 5 3 2 2 2 2 2" xfId="5617"/>
    <cellStyle name="常规 2 9 15 2" xfId="5618"/>
    <cellStyle name="常规 18 5 3 10 5" xfId="5619"/>
    <cellStyle name="60% - 强调文字颜色 5 3 2 2 3" xfId="5620"/>
    <cellStyle name="60% - 强调文字颜色 5 3 2 3" xfId="5621"/>
    <cellStyle name="常规 26 28 8 2" xfId="5622"/>
    <cellStyle name="常规 26 33 8 2" xfId="5623"/>
    <cellStyle name="60% - 强调文字颜色 5 3 3" xfId="5624"/>
    <cellStyle name="60% - 强调文字颜色 5 3 3 2" xfId="5625"/>
    <cellStyle name="标题 1 9 2 4" xfId="5626"/>
    <cellStyle name="60% - 强调文字颜色 5 3 4 2" xfId="5627"/>
    <cellStyle name="60% - 强调文字颜色 5 3 5" xfId="5628"/>
    <cellStyle name="60% - 强调文字颜色 5 3 5 2" xfId="5629"/>
    <cellStyle name="60% - 强调文字颜色 5 3 6" xfId="5630"/>
    <cellStyle name="60% - 强调文字颜色 5 4" xfId="5631"/>
    <cellStyle name="60% - 强调文字颜色 5 4 2" xfId="5632"/>
    <cellStyle name="60% - 强调文字颜色 5 4 2 2" xfId="5633"/>
    <cellStyle name="常规 26 10 12" xfId="5634"/>
    <cellStyle name="60% - 强调文字颜色 5 4 2 2 2" xfId="5635"/>
    <cellStyle name="60% - 强调文字颜色 5 4 2 3" xfId="5636"/>
    <cellStyle name="60% - 强调文字颜色 5 4 2 3 2" xfId="5637"/>
    <cellStyle name="常规 2 27 5 2" xfId="5638"/>
    <cellStyle name="常规 2 32 5 2" xfId="5639"/>
    <cellStyle name="60% - 强调文字颜色 5 4 2 6" xfId="5640"/>
    <cellStyle name="60% - 强调文字颜色 5 4 2 7" xfId="5641"/>
    <cellStyle name="常规 26 28 9 2" xfId="5642"/>
    <cellStyle name="常规 26 33 9 2" xfId="5643"/>
    <cellStyle name="60% - 强调文字颜色 5 4 3" xfId="5644"/>
    <cellStyle name="标题 1 2 5" xfId="5645"/>
    <cellStyle name="60% - 强调文字颜色 5 4 3 2" xfId="5646"/>
    <cellStyle name="常规 15 18 10" xfId="5647"/>
    <cellStyle name="常规 15 23 10" xfId="5648"/>
    <cellStyle name="标题 1 3 5" xfId="5649"/>
    <cellStyle name="60% - 强调文字颜色 5 4 4 2" xfId="5650"/>
    <cellStyle name="60% - 强调文字颜色 5 4 5" xfId="5651"/>
    <cellStyle name="标题 1 4 5" xfId="5652"/>
    <cellStyle name="60% - 强调文字颜色 5 4 5 2" xfId="5653"/>
    <cellStyle name="60% - 强调文字颜色 5 4 6" xfId="5654"/>
    <cellStyle name="常规 27 3 19" xfId="5655"/>
    <cellStyle name="常规 27 3 24" xfId="5656"/>
    <cellStyle name="标题 1 5 5" xfId="5657"/>
    <cellStyle name="60% - 强调文字颜色 5 4 6 2" xfId="5658"/>
    <cellStyle name="差 10 2 2" xfId="5659"/>
    <cellStyle name="标题 1 2 3 4 2" xfId="5660"/>
    <cellStyle name="60% - 强调文字颜色 5 5" xfId="5661"/>
    <cellStyle name="常规 10 2 12 3" xfId="5662"/>
    <cellStyle name="差 10 2 2 2" xfId="5663"/>
    <cellStyle name="60% - 强调文字颜色 5 5 2" xfId="5664"/>
    <cellStyle name="60% - 强调文字颜色 5 5 2 2" xfId="5665"/>
    <cellStyle name="常规 27 10 12" xfId="5666"/>
    <cellStyle name="60% - 强调文字颜色 5 5 2 2 2" xfId="5667"/>
    <cellStyle name="常规 21 47" xfId="5668"/>
    <cellStyle name="60% - 强调文字颜色 5 5 2 3 2" xfId="5669"/>
    <cellStyle name="60% - 强调文字颜色 5 5 2 5" xfId="5670"/>
    <cellStyle name="常规 2 28 5 2" xfId="5671"/>
    <cellStyle name="常规 2 33 5 2" xfId="5672"/>
    <cellStyle name="60% - 强调文字颜色 5 5 2 6" xfId="5673"/>
    <cellStyle name="60% - 强调文字颜色 5 5 2 7" xfId="5674"/>
    <cellStyle name="60% - 强调文字颜色 5 5 2 8" xfId="5675"/>
    <cellStyle name="60% - 强调文字颜色 5 5 3" xfId="5676"/>
    <cellStyle name="标题 2 2 5" xfId="5677"/>
    <cellStyle name="60% - 强调文字颜色 5 5 3 2" xfId="5678"/>
    <cellStyle name="常规 15 28 10" xfId="5679"/>
    <cellStyle name="常规 15 33 10" xfId="5680"/>
    <cellStyle name="标题 2 3 5" xfId="5681"/>
    <cellStyle name="60% - 强调文字颜色 5 5 4 2" xfId="5682"/>
    <cellStyle name="60% - 强调文字颜色 5 5 5" xfId="5683"/>
    <cellStyle name="60% - 强调文字颜色 5 5 6" xfId="5684"/>
    <cellStyle name="60% - 强调文字颜色 5 6" xfId="5685"/>
    <cellStyle name="60% - 强调文字颜色 5 6 2" xfId="5686"/>
    <cellStyle name="60% - 强调文字颜色 5 6 2 2" xfId="5687"/>
    <cellStyle name="常规 33 10 12" xfId="5688"/>
    <cellStyle name="60% - 强调文字颜色 5 6 2 2 2" xfId="5689"/>
    <cellStyle name="常规 33 10 12 2" xfId="5690"/>
    <cellStyle name="60% - 强调文字颜色 5 6 2 2 2 2" xfId="5691"/>
    <cellStyle name="标题 3 15" xfId="5692"/>
    <cellStyle name="60% - 强调文字颜色 5 6 2 3" xfId="5693"/>
    <cellStyle name="60% - 强调文字颜色 5 6 2 3 2" xfId="5694"/>
    <cellStyle name="标题 3 4" xfId="5695"/>
    <cellStyle name="常规 27 7 17 2" xfId="5696"/>
    <cellStyle name="60% - 强调文字颜色 5 6 2 8" xfId="5697"/>
    <cellStyle name="60% - 强调文字颜色 5 6 3" xfId="5698"/>
    <cellStyle name="常规 2 5 17 2" xfId="5699"/>
    <cellStyle name="常规 2 5 22 2" xfId="5700"/>
    <cellStyle name="标题 3 2 5" xfId="5701"/>
    <cellStyle name="60% - 强调文字颜色 5 6 3 2" xfId="5702"/>
    <cellStyle name="常规 2 5 18 2" xfId="5703"/>
    <cellStyle name="常规 15 38 10" xfId="5704"/>
    <cellStyle name="常规 15 43 10" xfId="5705"/>
    <cellStyle name="标题 3 3 5" xfId="5706"/>
    <cellStyle name="60% - 强调文字颜色 5 6 4 2" xfId="5707"/>
    <cellStyle name="60% - 强调文字颜色 5 6 5" xfId="5708"/>
    <cellStyle name="60% - 强调文字颜色 5 7" xfId="5709"/>
    <cellStyle name="60% - 强调文字颜色 5 7 2" xfId="5710"/>
    <cellStyle name="百分比 2 3 8" xfId="5711"/>
    <cellStyle name="60% - 强调文字颜色 5 7 2 2" xfId="5712"/>
    <cellStyle name="60% - 强调文字颜色 5 7 2 2 2" xfId="5713"/>
    <cellStyle name="常规 27 25 7 2" xfId="5714"/>
    <cellStyle name="常规 27 30 7 2" xfId="5715"/>
    <cellStyle name="标题 2 5 7" xfId="5716"/>
    <cellStyle name="60% - 强调文字颜色 5 7 2 2 2 2" xfId="5717"/>
    <cellStyle name="60% - 强调文字颜色 5 7 2 5" xfId="5718"/>
    <cellStyle name="常规 2 35 5 2" xfId="5719"/>
    <cellStyle name="常规 2 40 5 2" xfId="5720"/>
    <cellStyle name="60% - 强调文字颜色 5 7 2 6" xfId="5721"/>
    <cellStyle name="60% - 强调文字颜色 5 7 2 8" xfId="5722"/>
    <cellStyle name="60% - 强调文字颜色 5 7 3" xfId="5723"/>
    <cellStyle name="标题 4 2 5" xfId="5724"/>
    <cellStyle name="百分比 2 4 8" xfId="5725"/>
    <cellStyle name="60% - 强调文字颜色 5 7 3 2" xfId="5726"/>
    <cellStyle name="常规 15 48 10" xfId="5727"/>
    <cellStyle name="标题 4 3 5" xfId="5728"/>
    <cellStyle name="常规 33 16 15" xfId="5729"/>
    <cellStyle name="常规 33 21 15" xfId="5730"/>
    <cellStyle name="百分比 2 5 8" xfId="5731"/>
    <cellStyle name="60% - 强调文字颜色 5 7 4 2" xfId="5732"/>
    <cellStyle name="60% - 强调文字颜色 5 7 5" xfId="5733"/>
    <cellStyle name="60% - 强调文字颜色 5 7 6" xfId="5734"/>
    <cellStyle name="60% - 强调文字颜色 5 8" xfId="5735"/>
    <cellStyle name="60% - 强调文字颜色 5 8 2" xfId="5736"/>
    <cellStyle name="60% - 强调文字颜色 5 8 2 2" xfId="5737"/>
    <cellStyle name="60% - 强调文字颜色 5 8 2 2 2" xfId="5738"/>
    <cellStyle name="60% - 强调文字颜色 5 8 2 2 2 2" xfId="5739"/>
    <cellStyle name="60% - 强调文字颜色 5 8 2 3" xfId="5740"/>
    <cellStyle name="标题 7 2 5" xfId="5741"/>
    <cellStyle name="60% - 强调文字颜色 5 8 2 3 2" xfId="5742"/>
    <cellStyle name="常规 8 10 5 2" xfId="5743"/>
    <cellStyle name="60% - 强调文字颜色 5 8 2 4" xfId="5744"/>
    <cellStyle name="常规 27 28 3 3" xfId="5745"/>
    <cellStyle name="常规 27 33 3 3" xfId="5746"/>
    <cellStyle name="常规 11 4 9 2" xfId="5747"/>
    <cellStyle name="标题 3 5 2 2 2" xfId="5748"/>
    <cellStyle name="60% - 强调文字颜色 5 8 2 5" xfId="5749"/>
    <cellStyle name="常规 2 36 5 2" xfId="5750"/>
    <cellStyle name="常规 2 41 5 2" xfId="5751"/>
    <cellStyle name="60% - 强调文字颜色 5 8 2 6" xfId="5752"/>
    <cellStyle name="60% - 强调文字颜色 5 8 2 7" xfId="5753"/>
    <cellStyle name="60% - 强调文字颜色 5 8 2 8" xfId="5754"/>
    <cellStyle name="标题 2 2 3 2" xfId="5755"/>
    <cellStyle name="60% - 强调文字颜色 5 8 3" xfId="5756"/>
    <cellStyle name="60% - 强调文字颜色 5 8 3 2" xfId="5757"/>
    <cellStyle name="60% - 强调文字颜色 5 8 4 2" xfId="5758"/>
    <cellStyle name="标题 3 10 2 2" xfId="5759"/>
    <cellStyle name="60% - 强调文字颜色 5 8 5" xfId="5760"/>
    <cellStyle name="60% - 强调文字颜色 5 8 6" xfId="5761"/>
    <cellStyle name="60% - 强调文字颜色 5 9" xfId="5762"/>
    <cellStyle name="60% - 强调文字颜色 5 9 2" xfId="5763"/>
    <cellStyle name="60% - 强调文字颜色 5 9 2 2 2" xfId="5764"/>
    <cellStyle name="标题 2 4 2 8" xfId="5765"/>
    <cellStyle name="常规 15 15 9 2" xfId="5766"/>
    <cellStyle name="常规 15 20 9 2" xfId="5767"/>
    <cellStyle name="常规 9 45 4 3 2" xfId="5768"/>
    <cellStyle name="百分比 2 2 2 5" xfId="5769"/>
    <cellStyle name="常规 33 43 6" xfId="5770"/>
    <cellStyle name="常规 33 38 6" xfId="5771"/>
    <cellStyle name="60% - 强调文字颜色 5 9 2 2 2 2" xfId="5772"/>
    <cellStyle name="60% - 强调文字颜色 5 9 2 3" xfId="5773"/>
    <cellStyle name="60% - 强调文字颜色 5 9 2 3 2" xfId="5774"/>
    <cellStyle name="常规 8 11 5 2" xfId="5775"/>
    <cellStyle name="60% - 强调文字颜色 5 9 2 4" xfId="5776"/>
    <cellStyle name="60% - 强调文字颜色 5 9 2 5" xfId="5777"/>
    <cellStyle name="常规 10 10 6 2" xfId="5778"/>
    <cellStyle name="常规 2 37 5 2" xfId="5779"/>
    <cellStyle name="常规 2 42 5 2" xfId="5780"/>
    <cellStyle name="60% - 强调文字颜色 5 9 2 6" xfId="5781"/>
    <cellStyle name="60% - 强调文字颜色 5 9 2 7" xfId="5782"/>
    <cellStyle name="60% - 强调文字颜色 5 9 2 8" xfId="5783"/>
    <cellStyle name="标题 2 3 3 2" xfId="5784"/>
    <cellStyle name="常规 12 67 2" xfId="5785"/>
    <cellStyle name="常规 12 72 2" xfId="5786"/>
    <cellStyle name="标题 1 11 2 2" xfId="5787"/>
    <cellStyle name="60% - 强调文字颜色 5 9 3" xfId="5788"/>
    <cellStyle name="标题 6 2 5" xfId="5789"/>
    <cellStyle name="60% - 强调文字颜色 5 9 3 2" xfId="5790"/>
    <cellStyle name="60% - 强调文字颜色 5 9 4 2" xfId="5791"/>
    <cellStyle name="差 2 6" xfId="5792"/>
    <cellStyle name="常规 27 49 3 3 2" xfId="5793"/>
    <cellStyle name="常规 70 2 3 2" xfId="5794"/>
    <cellStyle name="常规 65 2 3 2" xfId="5795"/>
    <cellStyle name="常规 10 12 2" xfId="5796"/>
    <cellStyle name="解释性文本 5 6" xfId="5797"/>
    <cellStyle name="60% - 强调文字颜色 6 10 2" xfId="5798"/>
    <cellStyle name="差 2 6 2" xfId="5799"/>
    <cellStyle name="常规 2 2 8" xfId="5800"/>
    <cellStyle name="常规 10 12 2 2" xfId="5801"/>
    <cellStyle name="60% - 强调文字颜色 6 10 2 2" xfId="5802"/>
    <cellStyle name="常规 2 2 8 2" xfId="5803"/>
    <cellStyle name="常规 10 12 2 2 2" xfId="5804"/>
    <cellStyle name="60% - 强调文字颜色 6 10 2 2 2" xfId="5805"/>
    <cellStyle name="差 2 7" xfId="5806"/>
    <cellStyle name="常规 8 21 15 2" xfId="5807"/>
    <cellStyle name="常规 8 16 15 2" xfId="5808"/>
    <cellStyle name="常规 10 12 3" xfId="5809"/>
    <cellStyle name="解释性文本 5 7" xfId="5810"/>
    <cellStyle name="60% - 强调文字颜色 6 10 3" xfId="5811"/>
    <cellStyle name="标题 5 2 2 5" xfId="5812"/>
    <cellStyle name="差 2 7 2" xfId="5813"/>
    <cellStyle name="常规 2 3 8" xfId="5814"/>
    <cellStyle name="常规 10 12 3 2" xfId="5815"/>
    <cellStyle name="60% - 强调文字颜色 6 10 3 2" xfId="5816"/>
    <cellStyle name="差 2 8" xfId="5817"/>
    <cellStyle name="常规 15 38 9 2" xfId="5818"/>
    <cellStyle name="常规 15 43 9 2" xfId="5819"/>
    <cellStyle name="标题 3 13 2" xfId="5820"/>
    <cellStyle name="常规 33 45 10" xfId="5821"/>
    <cellStyle name="常规 10 12 4" xfId="5822"/>
    <cellStyle name="解释性文本 5 8" xfId="5823"/>
    <cellStyle name="60% - 强调文字颜色 6 10 4" xfId="5824"/>
    <cellStyle name="常规 33 45 12" xfId="5825"/>
    <cellStyle name="常规 10 12 6" xfId="5826"/>
    <cellStyle name="60% - 强调文字颜色 6 10 6" xfId="5827"/>
    <cellStyle name="常规 33 45 13" xfId="5828"/>
    <cellStyle name="常规 10 12 7" xfId="5829"/>
    <cellStyle name="60% - 强调文字颜色 6 10 7" xfId="5830"/>
    <cellStyle name="标题 14 2 2" xfId="5831"/>
    <cellStyle name="常规 33 45 14" xfId="5832"/>
    <cellStyle name="常规 10 12 8" xfId="5833"/>
    <cellStyle name="60% - 强调文字颜色 6 10 8" xfId="5834"/>
    <cellStyle name="差 4 6 2" xfId="5835"/>
    <cellStyle name="常规 10 14 2 2" xfId="5836"/>
    <cellStyle name="60% - 强调文字颜色 6 12 2 2" xfId="5837"/>
    <cellStyle name="常规 27 11 13" xfId="5838"/>
    <cellStyle name="常规 10 15 2 2" xfId="5839"/>
    <cellStyle name="常规 10 20 2 2" xfId="5840"/>
    <cellStyle name="60% - 强调文字颜色 6 13 2 2" xfId="5841"/>
    <cellStyle name="标题 4 4 10" xfId="5842"/>
    <cellStyle name="常规 27 16 13" xfId="5843"/>
    <cellStyle name="常规 27 21 13" xfId="5844"/>
    <cellStyle name="常规 10 16 2 2" xfId="5845"/>
    <cellStyle name="常规 10 21 2 2" xfId="5846"/>
    <cellStyle name="60% - 强调文字颜色 6 14 2 2" xfId="5847"/>
    <cellStyle name="60% - 强调文字颜色 6 2" xfId="5848"/>
    <cellStyle name="60% - 强调文字颜色 6 2 2" xfId="5849"/>
    <cellStyle name="60% - 强调文字颜色 6 2 2 2" xfId="5850"/>
    <cellStyle name="60% - 强调文字颜色 6 2 2 2 2" xfId="5851"/>
    <cellStyle name="60% - 强调文字颜色 6 2 2 3" xfId="5852"/>
    <cellStyle name="60% - 强调文字颜色 6 2 2 3 2" xfId="5853"/>
    <cellStyle name="常规 8 44 5 2" xfId="5854"/>
    <cellStyle name="常规 8 39 5 2" xfId="5855"/>
    <cellStyle name="60% - 强调文字颜色 6 2 2 4" xfId="5856"/>
    <cellStyle name="标题 11" xfId="5857"/>
    <cellStyle name="60% - 强调文字颜色 6 2 2 4 2" xfId="5858"/>
    <cellStyle name="常规 17 66 2" xfId="5859"/>
    <cellStyle name="常规 17 71 2" xfId="5860"/>
    <cellStyle name="常规 22 66 2" xfId="5861"/>
    <cellStyle name="常规 22 71 2" xfId="5862"/>
    <cellStyle name="常规 14 35 18" xfId="5863"/>
    <cellStyle name="常规 14 40 18" xfId="5864"/>
    <cellStyle name="差_维简 5" xfId="5865"/>
    <cellStyle name="60% - 强调文字颜色 6 2 2 5 2" xfId="5866"/>
    <cellStyle name="常规 10 4 2 4 2" xfId="5867"/>
    <cellStyle name="60% - 强调文字颜色 6 2 2 6" xfId="5868"/>
    <cellStyle name="常规 26 29 7 2" xfId="5869"/>
    <cellStyle name="常规 26 34 7 2" xfId="5870"/>
    <cellStyle name="60% - 强调文字颜色 6 2 3" xfId="5871"/>
    <cellStyle name="60% - 强调文字颜色 6 2 3 2" xfId="5872"/>
    <cellStyle name="60% - 强调文字颜色 6 2 3 2 2" xfId="5873"/>
    <cellStyle name="60% - 强调文字颜色 6 2 3 3" xfId="5874"/>
    <cellStyle name="60% - 强调文字颜色 6 2 3 3 2" xfId="5875"/>
    <cellStyle name="常规 8 44 6 2" xfId="5876"/>
    <cellStyle name="常规 8 39 6 2" xfId="5877"/>
    <cellStyle name="60% - 强调文字颜色 6 2 3 4" xfId="5878"/>
    <cellStyle name="60% - 强调文字颜色 6 2 3 4 2" xfId="5879"/>
    <cellStyle name="60% - 强调文字颜色 6 2 3 5 2" xfId="5880"/>
    <cellStyle name="差_环境" xfId="5881"/>
    <cellStyle name="标题 2 8 2 4" xfId="5882"/>
    <cellStyle name="60% - 强调文字颜色 6 2 4 2" xfId="5883"/>
    <cellStyle name="60% - 强调文字颜色 6 2 5" xfId="5884"/>
    <cellStyle name="常规 2 3 38" xfId="5885"/>
    <cellStyle name="常规 2 3 43" xfId="5886"/>
    <cellStyle name="60% - 强调文字颜色 6 2 5 2" xfId="5887"/>
    <cellStyle name="60% - 强调文字颜色 6 2 6" xfId="5888"/>
    <cellStyle name="常规 14 39 13" xfId="5889"/>
    <cellStyle name="常规 14 44 13" xfId="5890"/>
    <cellStyle name="60% - 强调文字颜色 6 2 6 2" xfId="5891"/>
    <cellStyle name="60% - 强调文字颜色 6 3" xfId="5892"/>
    <cellStyle name="60% - 强调文字颜色 6 3 2" xfId="5893"/>
    <cellStyle name="常规 2 45 3" xfId="5894"/>
    <cellStyle name="常规 2 50 3" xfId="5895"/>
    <cellStyle name="60% - 强调文字颜色 6 3 2 2" xfId="5896"/>
    <cellStyle name="常规 2 45 4" xfId="5897"/>
    <cellStyle name="常规 2 50 4" xfId="5898"/>
    <cellStyle name="60% - 强调文字颜色 6 3 2 3" xfId="5899"/>
    <cellStyle name="常规 26 29 8 2" xfId="5900"/>
    <cellStyle name="常规 26 34 8 2" xfId="5901"/>
    <cellStyle name="60% - 强调文字颜色 6 3 3" xfId="5902"/>
    <cellStyle name="常规 2 46 3" xfId="5903"/>
    <cellStyle name="常规 2 51 3" xfId="5904"/>
    <cellStyle name="60% - 强调文字颜色 6 3 3 2" xfId="5905"/>
    <cellStyle name="常规 2 46 3 2" xfId="5906"/>
    <cellStyle name="常规 2 51 3 2" xfId="5907"/>
    <cellStyle name="常规 10 14 4 3" xfId="5908"/>
    <cellStyle name="60% - 强调文字颜色 6 3 3 2 2" xfId="5909"/>
    <cellStyle name="标题 2 9 2 4" xfId="5910"/>
    <cellStyle name="常规 2 47 3" xfId="5911"/>
    <cellStyle name="常规 2 52 3" xfId="5912"/>
    <cellStyle name="60% - 强调文字颜色 6 3 4 2" xfId="5913"/>
    <cellStyle name="60% - 强调文字颜色 6 3 5" xfId="5914"/>
    <cellStyle name="常规 2 48 3" xfId="5915"/>
    <cellStyle name="常规 2 53 3" xfId="5916"/>
    <cellStyle name="60% - 强调文字颜色 6 3 5 2" xfId="5917"/>
    <cellStyle name="60% - 强调文字颜色 6 3 6" xfId="5918"/>
    <cellStyle name="60% - 强调文字颜色 6 4" xfId="5919"/>
    <cellStyle name="标题 1 13 2 2" xfId="5920"/>
    <cellStyle name="60% - 强调文字颜色 6 4 10" xfId="5921"/>
    <cellStyle name="60% - 强调文字颜色 6 4 11" xfId="5922"/>
    <cellStyle name="60% - 强调文字颜色 6 4 2 2" xfId="5923"/>
    <cellStyle name="常规 9 34 4 3 2" xfId="5924"/>
    <cellStyle name="常规 9 29 4 3 2" xfId="5925"/>
    <cellStyle name="常规 27 3 18" xfId="5926"/>
    <cellStyle name="常规 27 3 23" xfId="5927"/>
    <cellStyle name="标题 1 5 4" xfId="5928"/>
    <cellStyle name="常规 12 3 7" xfId="5929"/>
    <cellStyle name="60% - 强调文字颜色 6 4 2 2 2" xfId="5930"/>
    <cellStyle name="60% - 强调文字颜色 6 4 2 3" xfId="5931"/>
    <cellStyle name="标题 1 6 4" xfId="5932"/>
    <cellStyle name="常规 12 4 7" xfId="5933"/>
    <cellStyle name="60% - 强调文字颜色 6 4 2 3 2" xfId="5934"/>
    <cellStyle name="常规 8 46 5 2" xfId="5935"/>
    <cellStyle name="60% - 强调文字颜色 6 4 2 4" xfId="5936"/>
    <cellStyle name="标题 1 2 6 2" xfId="5937"/>
    <cellStyle name="常规 10 45 6 2" xfId="5938"/>
    <cellStyle name="60% - 强调文字颜色 6 4 2 5" xfId="5939"/>
    <cellStyle name="60% - 强调文字颜色 6 4 2 6" xfId="5940"/>
    <cellStyle name="差 13 2" xfId="5941"/>
    <cellStyle name="常规 2 38 10 2" xfId="5942"/>
    <cellStyle name="常规 27 39 3 2 2" xfId="5943"/>
    <cellStyle name="常规 27 44 3 2 2" xfId="5944"/>
    <cellStyle name="60% - 强调文字颜色 6 4 2 7" xfId="5945"/>
    <cellStyle name="60% - 强调文字颜色 6 4 2 8" xfId="5946"/>
    <cellStyle name="60% - 强调文字颜色 6 4 3 2" xfId="5947"/>
    <cellStyle name="60% - 强调文字颜色 6 4 4" xfId="5948"/>
    <cellStyle name="常规 23 47 9 2" xfId="5949"/>
    <cellStyle name="标题 3 4 2 7" xfId="5950"/>
    <cellStyle name="常规 10 29 14 2" xfId="5951"/>
    <cellStyle name="常规 10 34 14 2" xfId="5952"/>
    <cellStyle name="常规 10 109" xfId="5953"/>
    <cellStyle name="60% - 强调文字颜色 6 4 4 2" xfId="5954"/>
    <cellStyle name="60% - 强调文字颜色 6 4 5" xfId="5955"/>
    <cellStyle name="标题 3 4 2 8" xfId="5956"/>
    <cellStyle name="60% - 强调文字颜色 6 4 5 2" xfId="5957"/>
    <cellStyle name="60% - 强调文字颜色 6 4 6" xfId="5958"/>
    <cellStyle name="60% - 强调文字颜色 6 4 6 2" xfId="5959"/>
    <cellStyle name="差 10 3 2" xfId="5960"/>
    <cellStyle name="标题 1 2 3 5 2" xfId="5961"/>
    <cellStyle name="60% - 强调文字颜色 6 5" xfId="5962"/>
    <cellStyle name="60% - 强调文字颜色 6 5 2 2" xfId="5963"/>
    <cellStyle name="60% - 强调文字颜色 6 5 2 2 2" xfId="5964"/>
    <cellStyle name="60% - 强调文字颜色 6 5 2 3" xfId="5965"/>
    <cellStyle name="常规 2 19 13 2" xfId="5966"/>
    <cellStyle name="常规 2 24 13 2" xfId="5967"/>
    <cellStyle name="常规 8 47 5 2" xfId="5968"/>
    <cellStyle name="60% - 强调文字颜色 6 5 2 4" xfId="5969"/>
    <cellStyle name="常规 10 46 6 2" xfId="5970"/>
    <cellStyle name="60% - 强调文字颜色 6 5 2 5" xfId="5971"/>
    <cellStyle name="60% - 强调文字颜色 6 5 2 6" xfId="5972"/>
    <cellStyle name="60% - 强调文字颜色 6 5 2 7" xfId="5973"/>
    <cellStyle name="常规 27 12 12 2" xfId="5974"/>
    <cellStyle name="60% - 强调文字颜色 6 5 2 8" xfId="5975"/>
    <cellStyle name="60% - 强调文字颜色 6 5 3 2" xfId="5976"/>
    <cellStyle name="60% - 强调文字颜色 6 5 4" xfId="5977"/>
    <cellStyle name="常规 23 8 10 2" xfId="5978"/>
    <cellStyle name="常规 10 29 15 2" xfId="5979"/>
    <cellStyle name="常规 10 34 15 2" xfId="5980"/>
    <cellStyle name="60% - 强调文字颜色 6 5 4 2" xfId="5981"/>
    <cellStyle name="60% - 强调文字颜色 6 5 5" xfId="5982"/>
    <cellStyle name="60% - 强调文字颜色 6 6" xfId="5983"/>
    <cellStyle name="60% - 强调文字颜色 6 6 2" xfId="5984"/>
    <cellStyle name="60% - 强调文字颜色 6 6 2 2" xfId="5985"/>
    <cellStyle name="60% - 强调文字颜色 6 6 2 2 2" xfId="5986"/>
    <cellStyle name="60% - 强调文字颜色 6 6 2 2 2 2" xfId="5987"/>
    <cellStyle name="60% - 强调文字颜色 6 6 2 3" xfId="5988"/>
    <cellStyle name="60% - 强调文字颜色 6 6 2 3 2" xfId="5989"/>
    <cellStyle name="常规 23 47 2" xfId="5990"/>
    <cellStyle name="常规 23 52 2" xfId="5991"/>
    <cellStyle name="60% - 强调文字颜色 6 6 2 7" xfId="5992"/>
    <cellStyle name="常规 23 47 3" xfId="5993"/>
    <cellStyle name="60% - 强调文字颜色 6 6 2 8" xfId="5994"/>
    <cellStyle name="60% - 强调文字颜色 6 6 3" xfId="5995"/>
    <cellStyle name="60% - 强调文字颜色 6 6 3 2" xfId="5996"/>
    <cellStyle name="60% - 强调文字颜色 6 6 4 2" xfId="5997"/>
    <cellStyle name="常规 10 10 2 2" xfId="5998"/>
    <cellStyle name="60% - 强调文字颜色 6 6 5" xfId="5999"/>
    <cellStyle name="60% - 强调文字颜色 6 7" xfId="6000"/>
    <cellStyle name="60% - 强调文字颜色 6 7 2" xfId="6001"/>
    <cellStyle name="60% - 强调文字颜色 6 7 2 2" xfId="6002"/>
    <cellStyle name="60% - 强调文字颜色 6 7 2 2 2" xfId="6003"/>
    <cellStyle name="60% - 强调文字颜色 6 7 2 2 2 2" xfId="6004"/>
    <cellStyle name="60% - 强调文字颜色 6 7 2 3" xfId="6005"/>
    <cellStyle name="60% - 强调文字颜色 6 7 2 3 2" xfId="6006"/>
    <cellStyle name="常规 10 48 6 2" xfId="6007"/>
    <cellStyle name="60% - 强调文字颜色 6 7 2 5" xfId="6008"/>
    <cellStyle name="60% - 强调文字颜色 6 7 2 6" xfId="6009"/>
    <cellStyle name="60% - 强调文字颜色 6 7 2 7" xfId="6010"/>
    <cellStyle name="60% - 强调文字颜色 6 7 2 8" xfId="6011"/>
    <cellStyle name="60% - 强调文字颜色 6 7 3" xfId="6012"/>
    <cellStyle name="常规 27 2 2 2 4" xfId="6013"/>
    <cellStyle name="60% - 强调文字颜色 6 7 3 2" xfId="6014"/>
    <cellStyle name="60% - 强调文字颜色 6 7 4" xfId="6015"/>
    <cellStyle name="常规 23 8 12 2" xfId="6016"/>
    <cellStyle name="常规 10 29 17 2" xfId="6017"/>
    <cellStyle name="常规 10 34 17 2" xfId="6018"/>
    <cellStyle name="60% - 强调文字颜色 6 7 4 2" xfId="6019"/>
    <cellStyle name="常规 10 10 3 2" xfId="6020"/>
    <cellStyle name="60% - 强调文字颜色 6 7 5" xfId="6021"/>
    <cellStyle name="常规 2 37 2 2" xfId="6022"/>
    <cellStyle name="常规 2 42 2 2" xfId="6023"/>
    <cellStyle name="常规 10 10 3 3" xfId="6024"/>
    <cellStyle name="60% - 强调文字颜色 6 7 6" xfId="6025"/>
    <cellStyle name="60% - 强调文字颜色 6 8" xfId="6026"/>
    <cellStyle name="60% - 强调文字颜色 6 8 2" xfId="6027"/>
    <cellStyle name="常规 11 13 4 3 2" xfId="6028"/>
    <cellStyle name="60% - 强调文字颜色 6 8 2 2 2 2" xfId="6029"/>
    <cellStyle name="常规 10 10" xfId="6030"/>
    <cellStyle name="常规 3 45 4 2" xfId="6031"/>
    <cellStyle name="60% - 强调文字颜色 6 8 2 3 2" xfId="6032"/>
    <cellStyle name="常规 3 3 26" xfId="6033"/>
    <cellStyle name="60% - 强调文字颜色 6 8 3" xfId="6034"/>
    <cellStyle name="常规 3 46 3" xfId="6035"/>
    <cellStyle name="60% - 强调文字颜色 6 8 3 2" xfId="6036"/>
    <cellStyle name="60% - 强调文字颜色 6 8 4" xfId="6037"/>
    <cellStyle name="常规 23 8 13 2" xfId="6038"/>
    <cellStyle name="百分比 2 12" xfId="6039"/>
    <cellStyle name="常规 3 47 3" xfId="6040"/>
    <cellStyle name="60% - 强调文字颜色 6 8 4 2" xfId="6041"/>
    <cellStyle name="常规 10 10 4 2" xfId="6042"/>
    <cellStyle name="常规 23 47 11 2" xfId="6043"/>
    <cellStyle name="标题 3 11 2 2" xfId="6044"/>
    <cellStyle name="60% - 强调文字颜色 6 8 5" xfId="6045"/>
    <cellStyle name="常规 2 37 3 2" xfId="6046"/>
    <cellStyle name="常规 2 42 3 2" xfId="6047"/>
    <cellStyle name="常规 10 10 4 3" xfId="6048"/>
    <cellStyle name="60% - 强调文字颜色 6 8 6" xfId="6049"/>
    <cellStyle name="60% - 强调文字颜色 6 9" xfId="6050"/>
    <cellStyle name="标题 1 4 2 8" xfId="6051"/>
    <cellStyle name="60% - 强调文字颜色 6 9 2 2 2" xfId="6052"/>
    <cellStyle name="60% - 强调文字颜色 6 9 2 2 2 2" xfId="6053"/>
    <cellStyle name="常规 33 2 25" xfId="6054"/>
    <cellStyle name="常规 33 2 30" xfId="6055"/>
    <cellStyle name="标题 1 12 2 2" xfId="6056"/>
    <cellStyle name="60% - 强调文字颜色 6 9 3" xfId="6057"/>
    <cellStyle name="60% - 强调文字颜色 6 9 3 2" xfId="6058"/>
    <cellStyle name="60% - 强调文字颜色 6 9 4" xfId="6059"/>
    <cellStyle name="常规 23 8 14 2" xfId="6060"/>
    <cellStyle name="常规 11 12 3 2 2" xfId="6061"/>
    <cellStyle name="60% - 强调文字颜色 6 9 4 2" xfId="6062"/>
    <cellStyle name="60% - 强调文字颜色 6 9 6" xfId="6063"/>
    <cellStyle name="常规 7 13 8" xfId="6064"/>
    <cellStyle name="Comma_laroux" xfId="6065"/>
    <cellStyle name="常规 4 24 17" xfId="6066"/>
    <cellStyle name="常规 4 19 22" xfId="6067"/>
    <cellStyle name="常规 4 19 17" xfId="6068"/>
    <cellStyle name="标题 6 2 5 2" xfId="6069"/>
    <cellStyle name="Normal_(初稿)实业公司总部会计科目表" xfId="6070"/>
    <cellStyle name="常规 15 38 11" xfId="6071"/>
    <cellStyle name="常规 15 43 11" xfId="6072"/>
    <cellStyle name="标题 3 3 6" xfId="6073"/>
    <cellStyle name="RowLevel_0" xfId="6074"/>
    <cellStyle name="常规 18 10 3 5" xfId="6075"/>
    <cellStyle name="常规 12 36 3 3" xfId="6076"/>
    <cellStyle name="常规 12 41 3 3" xfId="6077"/>
    <cellStyle name="SAPBEXstdItem 10" xfId="6078"/>
    <cellStyle name="常规 18 10 3 6" xfId="6079"/>
    <cellStyle name="常规 12 36 3 4" xfId="6080"/>
    <cellStyle name="常规 12 41 3 4" xfId="6081"/>
    <cellStyle name="SAPBEXstdItem 11" xfId="6082"/>
    <cellStyle name="常规 76 3 3 2" xfId="6083"/>
    <cellStyle name="SAPBEXstdItem 2 2" xfId="6084"/>
    <cellStyle name="差 8 2 5" xfId="6085"/>
    <cellStyle name="常规 9 12 15 2" xfId="6086"/>
    <cellStyle name="常规 76 3 4" xfId="6087"/>
    <cellStyle name="SAPBEXstdItem 3" xfId="6088"/>
    <cellStyle name="SAPBEXstdItem 4" xfId="6089"/>
    <cellStyle name="SAPBEXstdItem 5" xfId="6090"/>
    <cellStyle name="常规 23 10 11" xfId="6091"/>
    <cellStyle name="SAPBEXstdItem 7" xfId="6092"/>
    <cellStyle name="常规 23 10 12" xfId="6093"/>
    <cellStyle name="SAPBEXstdItem 8" xfId="6094"/>
    <cellStyle name="常规 23 10 13" xfId="6095"/>
    <cellStyle name="SAPBEXstdItem 9" xfId="6096"/>
    <cellStyle name="百分比 2 7 2" xfId="6097"/>
    <cellStyle name="常规 15 3 2" xfId="6098"/>
    <cellStyle name="常规 20 3 2" xfId="6099"/>
    <cellStyle name="t]_x000d__x000a_color schemes=默认 Windows_x000d__x000a__x000d__x000a_[color schemes]_x000d__x000a_Arizona=804000,FFFFFF,FFFFFF,0,FFFFFF,0,808040,C0C0C0,FFFFF" xfId="6100"/>
    <cellStyle name="t]_x000d__x000d_color schemes=默认 Windows_x000d__x000d__x000d__x000d_[color schemes]_x000d__x000d_Arizona=804000,FFFFFF,FFFFFF,0,FFFFFF,0,808040,C0C0C0,FFFFF" xfId="6101"/>
    <cellStyle name="t]_x000d__x000d_color schemes=默认 Windows_x000d__x000d__x000d__x000d_[color schemes]_x000d__x000d_Arizona=804000,FFFFFF,FFFFFF,0,FFFFFF,0,808040,C0C0C0,FFFFF 2" xfId="6102"/>
    <cellStyle name="常规 2 28 15" xfId="6103"/>
    <cellStyle name="常规 2 33 15" xfId="6104"/>
    <cellStyle name="百分比 2" xfId="6105"/>
    <cellStyle name="常规 12 8 8" xfId="6106"/>
    <cellStyle name="百分比 2 10 2 2" xfId="6107"/>
    <cellStyle name="百分比 2 11 2" xfId="6108"/>
    <cellStyle name="百分比 2 11 2 2" xfId="6109"/>
    <cellStyle name="百分比 2 11 6" xfId="6110"/>
    <cellStyle name="常规 26 39 14 2" xfId="6111"/>
    <cellStyle name="常规 26 44 14 2" xfId="6112"/>
    <cellStyle name="百分比 2 11 7" xfId="6113"/>
    <cellStyle name="常规 12 47 17 2" xfId="6114"/>
    <cellStyle name="百分比 2 11 8" xfId="6115"/>
    <cellStyle name="百分比 2 12 2" xfId="6116"/>
    <cellStyle name="百分比 2 13" xfId="6117"/>
    <cellStyle name="常规 25 10" xfId="6118"/>
    <cellStyle name="常规 30 10" xfId="6119"/>
    <cellStyle name="常规 27 14 15" xfId="6120"/>
    <cellStyle name="百分比 2 13 2" xfId="6121"/>
    <cellStyle name="百分比 2 20" xfId="6122"/>
    <cellStyle name="百分比 2 15" xfId="6123"/>
    <cellStyle name="常规 33 15 10" xfId="6124"/>
    <cellStyle name="常规 33 20 10" xfId="6125"/>
    <cellStyle name="标题 1 2 2 3 2" xfId="6126"/>
    <cellStyle name="百分比 2 21" xfId="6127"/>
    <cellStyle name="百分比 2 16" xfId="6128"/>
    <cellStyle name="常规 3 47 9" xfId="6129"/>
    <cellStyle name="标题 3 2 5 2" xfId="6130"/>
    <cellStyle name="常规 3 37 13 2" xfId="6131"/>
    <cellStyle name="常规 3 42 13 2" xfId="6132"/>
    <cellStyle name="百分比 2 23" xfId="6133"/>
    <cellStyle name="百分比 2 18" xfId="6134"/>
    <cellStyle name="百分比 2 24" xfId="6135"/>
    <cellStyle name="百分比 2 19" xfId="6136"/>
    <cellStyle name="常规 26 36 9 2" xfId="6137"/>
    <cellStyle name="常规 26 41 9 2" xfId="6138"/>
    <cellStyle name="标题 3 6 2 6" xfId="6139"/>
    <cellStyle name="常规 2 28 15 2" xfId="6140"/>
    <cellStyle name="常规 2 33 15 2" xfId="6141"/>
    <cellStyle name="计算 10 12" xfId="6142"/>
    <cellStyle name="百分比 2 2" xfId="6143"/>
    <cellStyle name="常规 12 7 10 2" xfId="6144"/>
    <cellStyle name="百分比 2 2 10" xfId="6145"/>
    <cellStyle name="百分比 2 2 12" xfId="6146"/>
    <cellStyle name="百分比 2 2 13" xfId="6147"/>
    <cellStyle name="百分比 2 2 2" xfId="6148"/>
    <cellStyle name="常规 15 48" xfId="6149"/>
    <cellStyle name="常规 15 53" xfId="6150"/>
    <cellStyle name="注释 9 7" xfId="6151"/>
    <cellStyle name="百分比 2 2 2 2 2" xfId="6152"/>
    <cellStyle name="常规 27 27 15" xfId="6153"/>
    <cellStyle name="常规 27 32 15" xfId="6154"/>
    <cellStyle name="常规 15 48 2" xfId="6155"/>
    <cellStyle name="常规 15 53 2" xfId="6156"/>
    <cellStyle name="常规 43 10" xfId="6157"/>
    <cellStyle name="常规 38 10" xfId="6158"/>
    <cellStyle name="百分比 2 2 2 2 2 2" xfId="6159"/>
    <cellStyle name="百分比 2 2 2 6" xfId="6160"/>
    <cellStyle name="差 5 2" xfId="6161"/>
    <cellStyle name="百分比 2 2 2 7" xfId="6162"/>
    <cellStyle name="差 5 3" xfId="6163"/>
    <cellStyle name="百分比 2 2 2 8" xfId="6164"/>
    <cellStyle name="百分比 2 2 3" xfId="6165"/>
    <cellStyle name="标题 1 2 2 5 2" xfId="6166"/>
    <cellStyle name="百分比 2 2 3 2 2" xfId="6167"/>
    <cellStyle name="百分比 2 2 4" xfId="6168"/>
    <cellStyle name="百分比 2 2 4 2" xfId="6169"/>
    <cellStyle name="常规 3 49 9" xfId="6170"/>
    <cellStyle name="常规 27 26 4 2 2" xfId="6171"/>
    <cellStyle name="常规 27 31 4 2 2" xfId="6172"/>
    <cellStyle name="标题 3 2 7 2" xfId="6173"/>
    <cellStyle name="百分比 2 2 5" xfId="6174"/>
    <cellStyle name="百分比 2 2 7" xfId="6175"/>
    <cellStyle name="标题 11 2 2" xfId="6176"/>
    <cellStyle name="百分比 2 30" xfId="6177"/>
    <cellStyle name="百分比 2 25" xfId="6178"/>
    <cellStyle name="常规 23 49 9 2" xfId="6179"/>
    <cellStyle name="标题 3 6 2 7" xfId="6180"/>
    <cellStyle name="标题 1 9 2 2 2 2" xfId="6181"/>
    <cellStyle name="计算 10 13" xfId="6182"/>
    <cellStyle name="百分比 2 3" xfId="6183"/>
    <cellStyle name="百分比 2 3 2" xfId="6184"/>
    <cellStyle name="常规 14 46 6" xfId="6185"/>
    <cellStyle name="标题 2 5 2 5" xfId="6186"/>
    <cellStyle name="百分比 2 3 2 2" xfId="6187"/>
    <cellStyle name="百分比 2 3 2 2 2" xfId="6188"/>
    <cellStyle name="百分比 2 3 3" xfId="6189"/>
    <cellStyle name="百分比 2 3 3 2" xfId="6190"/>
    <cellStyle name="百分比 2 3 4" xfId="6191"/>
    <cellStyle name="百分比 2 3 5" xfId="6192"/>
    <cellStyle name="百分比 2 3 7" xfId="6193"/>
    <cellStyle name="常规 23 5 13" xfId="6194"/>
    <cellStyle name="差 2 4 2" xfId="6195"/>
    <cellStyle name="常规 10 26 18" xfId="6196"/>
    <cellStyle name="常规 10 31 18" xfId="6197"/>
    <cellStyle name="标题 3 6 2 8" xfId="6198"/>
    <cellStyle name="百分比 2 4" xfId="6199"/>
    <cellStyle name="百分比 2 4 2" xfId="6200"/>
    <cellStyle name="标题 2 6 2 5" xfId="6201"/>
    <cellStyle name="百分比 2 4 2 2" xfId="6202"/>
    <cellStyle name="常规 14 48 7" xfId="6203"/>
    <cellStyle name="百分比 2 4 2 2 2" xfId="6204"/>
    <cellStyle name="百分比 2 4 3" xfId="6205"/>
    <cellStyle name="百分比 2 4 3 2" xfId="6206"/>
    <cellStyle name="百分比 2 4 4" xfId="6207"/>
    <cellStyle name="标题 4 2 2" xfId="6208"/>
    <cellStyle name="百分比 2 4 5" xfId="6209"/>
    <cellStyle name="标题 4 2 4" xfId="6210"/>
    <cellStyle name="百分比 2 4 7" xfId="6211"/>
    <cellStyle name="百分比 2 5" xfId="6212"/>
    <cellStyle name="常规 27 16 14 2" xfId="6213"/>
    <cellStyle name="常规 27 21 14 2" xfId="6214"/>
    <cellStyle name="常规 10 16 2 3 2" xfId="6215"/>
    <cellStyle name="常规 10 21 2 3 2" xfId="6216"/>
    <cellStyle name="百分比 2 5 2" xfId="6217"/>
    <cellStyle name="标题 2 7 2 5" xfId="6218"/>
    <cellStyle name="百分比 2 5 2 2" xfId="6219"/>
    <cellStyle name="百分比 2 5 2 2 2" xfId="6220"/>
    <cellStyle name="常规 33 16 10" xfId="6221"/>
    <cellStyle name="常规 33 21 10" xfId="6222"/>
    <cellStyle name="百分比 2 5 3" xfId="6223"/>
    <cellStyle name="常规 33 16 10 2" xfId="6224"/>
    <cellStyle name="常规 33 21 10 2" xfId="6225"/>
    <cellStyle name="百分比 2 5 3 2" xfId="6226"/>
    <cellStyle name="常规 33 16 11" xfId="6227"/>
    <cellStyle name="常规 33 21 11" xfId="6228"/>
    <cellStyle name="百分比 2 5 4" xfId="6229"/>
    <cellStyle name="标题 4 3 2" xfId="6230"/>
    <cellStyle name="常规 33 16 12" xfId="6231"/>
    <cellStyle name="常规 33 21 12" xfId="6232"/>
    <cellStyle name="百分比 2 5 5" xfId="6233"/>
    <cellStyle name="标题 4 3 3" xfId="6234"/>
    <cellStyle name="常规 33 16 13" xfId="6235"/>
    <cellStyle name="常规 33 21 13" xfId="6236"/>
    <cellStyle name="百分比 2 5 6" xfId="6237"/>
    <cellStyle name="标题 4 3 4" xfId="6238"/>
    <cellStyle name="常规 33 16 14" xfId="6239"/>
    <cellStyle name="常规 33 21 14" xfId="6240"/>
    <cellStyle name="百分比 2 5 7" xfId="6241"/>
    <cellStyle name="百分比 2 6 3 2" xfId="6242"/>
    <cellStyle name="常规 15 2 3 2" xfId="6243"/>
    <cellStyle name="常规 20 2 3 2" xfId="6244"/>
    <cellStyle name="百分比 2 6 4" xfId="6245"/>
    <cellStyle name="常规 15 2 4" xfId="6246"/>
    <cellStyle name="常规 20 2 4" xfId="6247"/>
    <cellStyle name="常规 11 49 2 4" xfId="6248"/>
    <cellStyle name="标题 4 4 2" xfId="6249"/>
    <cellStyle name="百分比 2 6 5" xfId="6250"/>
    <cellStyle name="常规 15 2 5" xfId="6251"/>
    <cellStyle name="常规 20 2 5" xfId="6252"/>
    <cellStyle name="常规 2 26 10 2" xfId="6253"/>
    <cellStyle name="常规 2 31 10 2" xfId="6254"/>
    <cellStyle name="标题 4 4 3" xfId="6255"/>
    <cellStyle name="百分比 2 6 6" xfId="6256"/>
    <cellStyle name="常规 15 2 6" xfId="6257"/>
    <cellStyle name="常规 20 2 6" xfId="6258"/>
    <cellStyle name="常规 28 2 2 10" xfId="6259"/>
    <cellStyle name="标题 4 4 4" xfId="6260"/>
    <cellStyle name="百分比 2 6 7" xfId="6261"/>
    <cellStyle name="常规 15 2 7" xfId="6262"/>
    <cellStyle name="常规 20 2 7" xfId="6263"/>
    <cellStyle name="常规 28 2 2 11" xfId="6264"/>
    <cellStyle name="标题 4 4 5" xfId="6265"/>
    <cellStyle name="百分比 2 6 8" xfId="6266"/>
    <cellStyle name="常规 15 2 8" xfId="6267"/>
    <cellStyle name="常规 20 2 8" xfId="6268"/>
    <cellStyle name="标题 2 9 2 5" xfId="6269"/>
    <cellStyle name="百分比 2 7 2 2" xfId="6270"/>
    <cellStyle name="常规 15 3 2 2" xfId="6271"/>
    <cellStyle name="常规 20 3 2 2" xfId="6272"/>
    <cellStyle name="百分比 2 7 3" xfId="6273"/>
    <cellStyle name="常规 15 3 3" xfId="6274"/>
    <cellStyle name="常规 20 3 3" xfId="6275"/>
    <cellStyle name="百分比 2 8 2 2" xfId="6276"/>
    <cellStyle name="常规 15 4 2 2" xfId="6277"/>
    <cellStyle name="常规 20 4 2 2" xfId="6278"/>
    <cellStyle name="标题 3 6 4" xfId="6279"/>
    <cellStyle name="百分比 2 8 2 2 2" xfId="6280"/>
    <cellStyle name="常规 15 4 2 2 2" xfId="6281"/>
    <cellStyle name="百分比 2 8 3" xfId="6282"/>
    <cellStyle name="常规 15 4 3" xfId="6283"/>
    <cellStyle name="常规 20 4 3" xfId="6284"/>
    <cellStyle name="百分比 2 8 3 2" xfId="6285"/>
    <cellStyle name="常规 15 4 3 2" xfId="6286"/>
    <cellStyle name="常规 20 4 3 2" xfId="6287"/>
    <cellStyle name="百分比 2 8 4" xfId="6288"/>
    <cellStyle name="常规 15 4 4" xfId="6289"/>
    <cellStyle name="常规 20 4 4" xfId="6290"/>
    <cellStyle name="常规 11 49 4 4" xfId="6291"/>
    <cellStyle name="标题 4 6 2" xfId="6292"/>
    <cellStyle name="百分比 2 8 5" xfId="6293"/>
    <cellStyle name="常规 15 4 5" xfId="6294"/>
    <cellStyle name="常规 20 4 5" xfId="6295"/>
    <cellStyle name="常规 2 26 12 2" xfId="6296"/>
    <cellStyle name="常规 2 31 12 2" xfId="6297"/>
    <cellStyle name="标题 4 6 3" xfId="6298"/>
    <cellStyle name="百分比 2 8 6" xfId="6299"/>
    <cellStyle name="常规 15 4 6" xfId="6300"/>
    <cellStyle name="常规 20 4 6" xfId="6301"/>
    <cellStyle name="标题 4 6 4" xfId="6302"/>
    <cellStyle name="百分比 2 8 7" xfId="6303"/>
    <cellStyle name="常规 15 4 7" xfId="6304"/>
    <cellStyle name="常规 20 4 7" xfId="6305"/>
    <cellStyle name="常规 10 10 12 2 2" xfId="6306"/>
    <cellStyle name="百分比 2 9 2" xfId="6307"/>
    <cellStyle name="常规 15 5 2" xfId="6308"/>
    <cellStyle name="常规 20 5 2" xfId="6309"/>
    <cellStyle name="百分比 2 9 2 2" xfId="6310"/>
    <cellStyle name="常规 15 5 2 2" xfId="6311"/>
    <cellStyle name="百分比 2 9 3" xfId="6312"/>
    <cellStyle name="常规 15 5 3" xfId="6313"/>
    <cellStyle name="常规 3 10" xfId="6314"/>
    <cellStyle name="百分比 2 9 3 2" xfId="6315"/>
    <cellStyle name="常规 15 5 3 2" xfId="6316"/>
    <cellStyle name="百分比 2 9 4" xfId="6317"/>
    <cellStyle name="常规 15 5 4" xfId="6318"/>
    <cellStyle name="标题 4 7 2" xfId="6319"/>
    <cellStyle name="常规 2 26 13 2" xfId="6320"/>
    <cellStyle name="常规 2 31 13 2" xfId="6321"/>
    <cellStyle name="百分比 2 9 5" xfId="6322"/>
    <cellStyle name="常规 15 5 5" xfId="6323"/>
    <cellStyle name="标题 4 7 3" xfId="6324"/>
    <cellStyle name="标题 8 2 2 2" xfId="6325"/>
    <cellStyle name="百分比 2 9 6" xfId="6326"/>
    <cellStyle name="常规 15 5 6" xfId="6327"/>
    <cellStyle name="标题 4 7 4" xfId="6328"/>
    <cellStyle name="标题 8 2 2 3" xfId="6329"/>
    <cellStyle name="百分比 2 9 7" xfId="6330"/>
    <cellStyle name="常规 15 5 7" xfId="6331"/>
    <cellStyle name="标题 4 7 5" xfId="6332"/>
    <cellStyle name="常规 27 14 12 2" xfId="6333"/>
    <cellStyle name="百分比 2 9 8" xfId="6334"/>
    <cellStyle name="常规 15 5 8" xfId="6335"/>
    <cellStyle name="常规 15 18 6" xfId="6336"/>
    <cellStyle name="常规 15 23 6" xfId="6337"/>
    <cellStyle name="标题 1 10" xfId="6338"/>
    <cellStyle name="标题 3 9 2" xfId="6339"/>
    <cellStyle name="常规 12 28" xfId="6340"/>
    <cellStyle name="常规 12 33" xfId="6341"/>
    <cellStyle name="标题 1 10 8" xfId="6342"/>
    <cellStyle name="常规 25 3 2 2" xfId="6343"/>
    <cellStyle name="常规 30 3 2 2" xfId="6344"/>
    <cellStyle name="常规 27 14 4 2 2" xfId="6345"/>
    <cellStyle name="常规 15 18 7" xfId="6346"/>
    <cellStyle name="常规 15 23 7" xfId="6347"/>
    <cellStyle name="标题 1 11" xfId="6348"/>
    <cellStyle name="常规 25 3 2 2 2" xfId="6349"/>
    <cellStyle name="常规 30 3 2 2 2" xfId="6350"/>
    <cellStyle name="常规 23 10 7 3" xfId="6351"/>
    <cellStyle name="常规 15 18 7 2" xfId="6352"/>
    <cellStyle name="常规 15 23 7 2" xfId="6353"/>
    <cellStyle name="常规 12 67" xfId="6354"/>
    <cellStyle name="常规 12 72" xfId="6355"/>
    <cellStyle name="标题 1 11 2" xfId="6356"/>
    <cellStyle name="常规 25 3 2 3" xfId="6357"/>
    <cellStyle name="常规 30 3 2 3" xfId="6358"/>
    <cellStyle name="常规 15 18 8" xfId="6359"/>
    <cellStyle name="常规 15 23 8" xfId="6360"/>
    <cellStyle name="标题 1 12" xfId="6361"/>
    <cellStyle name="常规 23 10 8 3" xfId="6362"/>
    <cellStyle name="常规 15 18 8 2" xfId="6363"/>
    <cellStyle name="常规 15 23 8 2" xfId="6364"/>
    <cellStyle name="标题 1 12 2" xfId="6365"/>
    <cellStyle name="常规 25 3 2 4" xfId="6366"/>
    <cellStyle name="常规 30 3 2 4" xfId="6367"/>
    <cellStyle name="常规 15 18 9" xfId="6368"/>
    <cellStyle name="常规 15 23 9" xfId="6369"/>
    <cellStyle name="标题 1 13" xfId="6370"/>
    <cellStyle name="常规 25 3 2 5" xfId="6371"/>
    <cellStyle name="常规 30 3 2 5" xfId="6372"/>
    <cellStyle name="标题 1 14" xfId="6373"/>
    <cellStyle name="标题 1 14 2" xfId="6374"/>
    <cellStyle name="标题 1 14 2 2" xfId="6375"/>
    <cellStyle name="常规 25 3 2 6" xfId="6376"/>
    <cellStyle name="常规 30 3 2 6" xfId="6377"/>
    <cellStyle name="标题 1 15" xfId="6378"/>
    <cellStyle name="常规 13 17" xfId="6379"/>
    <cellStyle name="常规 13 22" xfId="6380"/>
    <cellStyle name="标题 1 15 2" xfId="6381"/>
    <cellStyle name="常规 25 3 2 7" xfId="6382"/>
    <cellStyle name="常规 30 3 2 7" xfId="6383"/>
    <cellStyle name="标题 1 16" xfId="6384"/>
    <cellStyle name="标题 1 2 2" xfId="6385"/>
    <cellStyle name="标题 1 2 2 2" xfId="6386"/>
    <cellStyle name="标题 1 2 2 2 2" xfId="6387"/>
    <cellStyle name="标题 1 2 2 3" xfId="6388"/>
    <cellStyle name="标题 1 2 2 4 2" xfId="6389"/>
    <cellStyle name="标题 1 2 2 5" xfId="6390"/>
    <cellStyle name="常规 17 25 4 3" xfId="6391"/>
    <cellStyle name="常规 17 30 4 3" xfId="6392"/>
    <cellStyle name="常规 14 38 4 2" xfId="6393"/>
    <cellStyle name="常规 14 43 4 2" xfId="6394"/>
    <cellStyle name="差 8 2 2 2 2" xfId="6395"/>
    <cellStyle name="标题 1 2 2 6" xfId="6396"/>
    <cellStyle name="标题 1 2 3" xfId="6397"/>
    <cellStyle name="标题 1 2 3 3" xfId="6398"/>
    <cellStyle name="差 10 2" xfId="6399"/>
    <cellStyle name="标题 1 2 3 4" xfId="6400"/>
    <cellStyle name="差 10 3" xfId="6401"/>
    <cellStyle name="标题 1 2 3 5" xfId="6402"/>
    <cellStyle name="差 10 4" xfId="6403"/>
    <cellStyle name="标题 1 2 3 6" xfId="6404"/>
    <cellStyle name="标题 1 2 4" xfId="6405"/>
    <cellStyle name="标题 1 2 4 2" xfId="6406"/>
    <cellStyle name="标题 3 12" xfId="6407"/>
    <cellStyle name="常规 3 17 13 2" xfId="6408"/>
    <cellStyle name="常规 3 22 13 2" xfId="6409"/>
    <cellStyle name="常规 23 13 6 2" xfId="6410"/>
    <cellStyle name="常规 15 38 8" xfId="6411"/>
    <cellStyle name="常规 15 43 8" xfId="6412"/>
    <cellStyle name="标题 1 2 5 2" xfId="6413"/>
    <cellStyle name="常规 12 36 3 3 2" xfId="6414"/>
    <cellStyle name="常规 12 41 3 3 2" xfId="6415"/>
    <cellStyle name="标题 1 2 6" xfId="6416"/>
    <cellStyle name="常规 27 19 4 2" xfId="6417"/>
    <cellStyle name="常规 27 24 4 2" xfId="6418"/>
    <cellStyle name="标题 1 2 7" xfId="6419"/>
    <cellStyle name="常规 27 19 4 2 2" xfId="6420"/>
    <cellStyle name="常规 27 24 4 2 2" xfId="6421"/>
    <cellStyle name="标题 1 2 7 2" xfId="6422"/>
    <cellStyle name="常规 27 19 4 3" xfId="6423"/>
    <cellStyle name="常规 27 24 4 3" xfId="6424"/>
    <cellStyle name="标题 1 2 8" xfId="6425"/>
    <cellStyle name="标题 1 3 2 2" xfId="6426"/>
    <cellStyle name="标题 1 3 2 2 2" xfId="6427"/>
    <cellStyle name="标题 1 3 2 2 2 2" xfId="6428"/>
    <cellStyle name="标题 3 7 4" xfId="6429"/>
    <cellStyle name="标题 1 3 2 2 2 2 2" xfId="6430"/>
    <cellStyle name="标题 1 3 2 2 3" xfId="6431"/>
    <cellStyle name="标题 1 3 2 3" xfId="6432"/>
    <cellStyle name="标题 1 3 3" xfId="6433"/>
    <cellStyle name="标题 1 3 3 2 2" xfId="6434"/>
    <cellStyle name="标题 1 3 4" xfId="6435"/>
    <cellStyle name="标题 1 3 4 2" xfId="6436"/>
    <cellStyle name="常规 15 18 10 2" xfId="6437"/>
    <cellStyle name="常规 15 23 10 2" xfId="6438"/>
    <cellStyle name="标题 1 3 5 2" xfId="6439"/>
    <cellStyle name="常规 15 18 11" xfId="6440"/>
    <cellStyle name="常规 15 23 11" xfId="6441"/>
    <cellStyle name="标题 1 3 6" xfId="6442"/>
    <cellStyle name="常规 4 20" xfId="6443"/>
    <cellStyle name="常规 4 15" xfId="6444"/>
    <cellStyle name="常规 11 46 2 4" xfId="6445"/>
    <cellStyle name="标题 1 4 2" xfId="6446"/>
    <cellStyle name="标题 1 4 2 6" xfId="6447"/>
    <cellStyle name="标题 1 4 2 7" xfId="6448"/>
    <cellStyle name="常规 10 14 14 2" xfId="6449"/>
    <cellStyle name="标题 1 4 3" xfId="6450"/>
    <cellStyle name="常规 33 49 10" xfId="6451"/>
    <cellStyle name="常规 10 47 4" xfId="6452"/>
    <cellStyle name="常规 10 52 4" xfId="6453"/>
    <cellStyle name="差_折旧" xfId="6454"/>
    <cellStyle name="标题 1 4 4" xfId="6455"/>
    <cellStyle name="常规 33 49 10 2" xfId="6456"/>
    <cellStyle name="常规 10 47 4 2" xfId="6457"/>
    <cellStyle name="差_折旧 2" xfId="6458"/>
    <cellStyle name="标题 1 4 4 2" xfId="6459"/>
    <cellStyle name="标题 1 4 5 2" xfId="6460"/>
    <cellStyle name="标题 1 4 6" xfId="6461"/>
    <cellStyle name="常规 27 19 6 2" xfId="6462"/>
    <cellStyle name="常规 27 24 6 2" xfId="6463"/>
    <cellStyle name="标题 1 4 7" xfId="6464"/>
    <cellStyle name="标题 1 4 8" xfId="6465"/>
    <cellStyle name="标题 1 4 9" xfId="6466"/>
    <cellStyle name="标题 1 5" xfId="6467"/>
    <cellStyle name="标题 1 5 2 3" xfId="6468"/>
    <cellStyle name="标题 1 5 2 4" xfId="6469"/>
    <cellStyle name="差 2" xfId="6470"/>
    <cellStyle name="标题 1 5 2 5" xfId="6471"/>
    <cellStyle name="差 3" xfId="6472"/>
    <cellStyle name="标题 1 5 2 6" xfId="6473"/>
    <cellStyle name="常规 17 28 4 3" xfId="6474"/>
    <cellStyle name="常规 17 33 4 3" xfId="6475"/>
    <cellStyle name="常规 14 46 4 2" xfId="6476"/>
    <cellStyle name="标题 2 5 2 3 2" xfId="6477"/>
    <cellStyle name="常规 3 11 16 2" xfId="6478"/>
    <cellStyle name="差 4" xfId="6479"/>
    <cellStyle name="标题 1 5 2 7" xfId="6480"/>
    <cellStyle name="差 5" xfId="6481"/>
    <cellStyle name="标题 1 5 2 8" xfId="6482"/>
    <cellStyle name="常规 27 3 17" xfId="6483"/>
    <cellStyle name="常规 27 3 22" xfId="6484"/>
    <cellStyle name="标题 1 5 3" xfId="6485"/>
    <cellStyle name="标题 1 5 6" xfId="6486"/>
    <cellStyle name="常规 27 19 7 2" xfId="6487"/>
    <cellStyle name="常规 27 24 7 2" xfId="6488"/>
    <cellStyle name="标题 1 5 7" xfId="6489"/>
    <cellStyle name="标题 1 5 8" xfId="6490"/>
    <cellStyle name="标题 1 6" xfId="6491"/>
    <cellStyle name="常规 11 46 4 4" xfId="6492"/>
    <cellStyle name="标题 1 6 2" xfId="6493"/>
    <cellStyle name="标题 1 6 2 2" xfId="6494"/>
    <cellStyle name="标题 1 6 2 2 2" xfId="6495"/>
    <cellStyle name="常规 2 2 2 2 3 3" xfId="6496"/>
    <cellStyle name="标题 1 6 2 2 2 2" xfId="6497"/>
    <cellStyle name="标题 1 6 2 3 2" xfId="6498"/>
    <cellStyle name="标题 1 6 2 4" xfId="6499"/>
    <cellStyle name="标题 1 6 2 5" xfId="6500"/>
    <cellStyle name="标题 1 6 3" xfId="6501"/>
    <cellStyle name="常规 23 17 4 2" xfId="6502"/>
    <cellStyle name="常规 23 22 4 2" xfId="6503"/>
    <cellStyle name="标题 13" xfId="6504"/>
    <cellStyle name="标题 1 6 3 2" xfId="6505"/>
    <cellStyle name="常规 9 49 15" xfId="6506"/>
    <cellStyle name="常规 12 4 7 2" xfId="6507"/>
    <cellStyle name="差_维简 7" xfId="6508"/>
    <cellStyle name="标题 1 6 4 2" xfId="6509"/>
    <cellStyle name="常规 12 4 9" xfId="6510"/>
    <cellStyle name="标题 3 6 2 2" xfId="6511"/>
    <cellStyle name="标题 1 6 6" xfId="6512"/>
    <cellStyle name="标题 3 6 2 3" xfId="6513"/>
    <cellStyle name="常规 27 19 8 2" xfId="6514"/>
    <cellStyle name="常规 27 24 8 2" xfId="6515"/>
    <cellStyle name="标题 1 6 7" xfId="6516"/>
    <cellStyle name="标题 3 6 2 4" xfId="6517"/>
    <cellStyle name="标题 1 6 8" xfId="6518"/>
    <cellStyle name="标题 1 7" xfId="6519"/>
    <cellStyle name="标题 1 7 2" xfId="6520"/>
    <cellStyle name="标题 1 7 2 2" xfId="6521"/>
    <cellStyle name="标题 1 7 2 2 2 2" xfId="6522"/>
    <cellStyle name="标题 1 7 2 3 2" xfId="6523"/>
    <cellStyle name="标题 1 7 2 5" xfId="6524"/>
    <cellStyle name="标题 1 7 2 6" xfId="6525"/>
    <cellStyle name="标题 1 7 2 7" xfId="6526"/>
    <cellStyle name="常规 25 17 2" xfId="6527"/>
    <cellStyle name="常规 30 17 2" xfId="6528"/>
    <cellStyle name="标题 1 7 2 8" xfId="6529"/>
    <cellStyle name="标题 1 7 3" xfId="6530"/>
    <cellStyle name="标题 1 7 3 2" xfId="6531"/>
    <cellStyle name="标题 1 7 4" xfId="6532"/>
    <cellStyle name="标题 1 7 4 2" xfId="6533"/>
    <cellStyle name="常规 12 5 9" xfId="6534"/>
    <cellStyle name="标题 3 6 3 2" xfId="6535"/>
    <cellStyle name="标题 1 7 6" xfId="6536"/>
    <cellStyle name="常规 27 19 9 2" xfId="6537"/>
    <cellStyle name="常规 27 24 9 2" xfId="6538"/>
    <cellStyle name="标题 1 7 7" xfId="6539"/>
    <cellStyle name="标题 1 7 8" xfId="6540"/>
    <cellStyle name="标题 1 8 2 2" xfId="6541"/>
    <cellStyle name="标题 1 8 2 3" xfId="6542"/>
    <cellStyle name="标题 1 8 2 3 2" xfId="6543"/>
    <cellStyle name="差 4 2 7" xfId="6544"/>
    <cellStyle name="标题 1 8 2 5" xfId="6545"/>
    <cellStyle name="标题 1 8 2 6" xfId="6546"/>
    <cellStyle name="标题 1 8 2 8" xfId="6547"/>
    <cellStyle name="标题 1 8 3" xfId="6548"/>
    <cellStyle name="标题 1 8 3 2" xfId="6549"/>
    <cellStyle name="标题 1 8 4" xfId="6550"/>
    <cellStyle name="常规 26 12 16" xfId="6551"/>
    <cellStyle name="标题 1 8 4 2" xfId="6552"/>
    <cellStyle name="常规 12 6 9" xfId="6553"/>
    <cellStyle name="标题 3 6 4 2" xfId="6554"/>
    <cellStyle name="常规 15 19 11" xfId="6555"/>
    <cellStyle name="常规 15 24 11" xfId="6556"/>
    <cellStyle name="标题 1 8 6" xfId="6557"/>
    <cellStyle name="常规 15 19 12" xfId="6558"/>
    <cellStyle name="常规 15 24 12" xfId="6559"/>
    <cellStyle name="标题 1 8 7" xfId="6560"/>
    <cellStyle name="常规 15 19 13" xfId="6561"/>
    <cellStyle name="常规 15 24 13" xfId="6562"/>
    <cellStyle name="标题 1 8 8" xfId="6563"/>
    <cellStyle name="标题 1 9 2" xfId="6564"/>
    <cellStyle name="标题 1 9 2 2" xfId="6565"/>
    <cellStyle name="标题 1 9 2 3" xfId="6566"/>
    <cellStyle name="标题 1 9 2 5" xfId="6567"/>
    <cellStyle name="标题 1 9 3" xfId="6568"/>
    <cellStyle name="标题 1 9 3 2" xfId="6569"/>
    <cellStyle name="标题 1 9 4" xfId="6570"/>
    <cellStyle name="常规 26 17 16" xfId="6571"/>
    <cellStyle name="常规 26 22 16" xfId="6572"/>
    <cellStyle name="常规 8 21 11 2" xfId="6573"/>
    <cellStyle name="常规 8 16 11 2" xfId="6574"/>
    <cellStyle name="常规 10 3 38" xfId="6575"/>
    <cellStyle name="标题 1 9 4 2" xfId="6576"/>
    <cellStyle name="标题 1 9 6" xfId="6577"/>
    <cellStyle name="标题 1 9 7" xfId="6578"/>
    <cellStyle name="常规 23 25 9" xfId="6579"/>
    <cellStyle name="常规 23 30 9" xfId="6580"/>
    <cellStyle name="标题 15 2 2" xfId="6581"/>
    <cellStyle name="标题 1 9 8" xfId="6582"/>
    <cellStyle name="标题 10" xfId="6583"/>
    <cellStyle name="标题 10 2" xfId="6584"/>
    <cellStyle name="常规 17 25 9" xfId="6585"/>
    <cellStyle name="常规 17 30 9" xfId="6586"/>
    <cellStyle name="常规 22 25 9" xfId="6587"/>
    <cellStyle name="常规 22 30 9" xfId="6588"/>
    <cellStyle name="标题 10 2 2" xfId="6589"/>
    <cellStyle name="常规 17 25 9 2" xfId="6590"/>
    <cellStyle name="常规 17 30 9 2" xfId="6591"/>
    <cellStyle name="常规 22 25 9 2" xfId="6592"/>
    <cellStyle name="常规 22 30 9 2" xfId="6593"/>
    <cellStyle name="输出 3 6" xfId="6594"/>
    <cellStyle name="标题 10 2 2 2" xfId="6595"/>
    <cellStyle name="常规 8 23 4 2" xfId="6596"/>
    <cellStyle name="常规 8 18 4 2" xfId="6597"/>
    <cellStyle name="标题 10 3" xfId="6598"/>
    <cellStyle name="常规 17 26 9" xfId="6599"/>
    <cellStyle name="常规 17 31 9" xfId="6600"/>
    <cellStyle name="常规 22 26 9" xfId="6601"/>
    <cellStyle name="常规 22 31 9" xfId="6602"/>
    <cellStyle name="常规 8 23 4 2 2" xfId="6603"/>
    <cellStyle name="常规 8 18 4 2 2" xfId="6604"/>
    <cellStyle name="标题 10 3 2" xfId="6605"/>
    <cellStyle name="标题 11 2" xfId="6606"/>
    <cellStyle name="标题 3 2 2 2 2 2" xfId="6607"/>
    <cellStyle name="常规 8 23 5 2" xfId="6608"/>
    <cellStyle name="常规 8 18 5 2" xfId="6609"/>
    <cellStyle name="标题 11 3" xfId="6610"/>
    <cellStyle name="常规 27 27 11" xfId="6611"/>
    <cellStyle name="常规 27 32 11" xfId="6612"/>
    <cellStyle name="标题 12 2" xfId="6613"/>
    <cellStyle name="标题 13 2" xfId="6614"/>
    <cellStyle name="标题 13 2 2" xfId="6615"/>
    <cellStyle name="标题 14 2" xfId="6616"/>
    <cellStyle name="常规 12 48 4 2" xfId="6617"/>
    <cellStyle name="标题 15" xfId="6618"/>
    <cellStyle name="常规 12 48 4 2 2" xfId="6619"/>
    <cellStyle name="标题 15 2" xfId="6620"/>
    <cellStyle name="常规 12 48 4 3" xfId="6621"/>
    <cellStyle name="标题 16" xfId="6622"/>
    <cellStyle name="标题 2 9 8" xfId="6623"/>
    <cellStyle name="标题 16 2 2" xfId="6624"/>
    <cellStyle name="常规 15 28 6" xfId="6625"/>
    <cellStyle name="常规 15 33 6" xfId="6626"/>
    <cellStyle name="标题 2 10" xfId="6627"/>
    <cellStyle name="常规 15 28 6 2" xfId="6628"/>
    <cellStyle name="常规 15 33 6 2" xfId="6629"/>
    <cellStyle name="标题 2 10 2" xfId="6630"/>
    <cellStyle name="标题 2 10 2 2" xfId="6631"/>
    <cellStyle name="常规 12 46 6 2" xfId="6632"/>
    <cellStyle name="标题 2 10 3" xfId="6633"/>
    <cellStyle name="标题 2 10 3 2" xfId="6634"/>
    <cellStyle name="标题 2 10 4" xfId="6635"/>
    <cellStyle name="标题 2 10 6" xfId="6636"/>
    <cellStyle name="常规 25 3 7 2" xfId="6637"/>
    <cellStyle name="常规 15 28 7" xfId="6638"/>
    <cellStyle name="常规 15 33 7" xfId="6639"/>
    <cellStyle name="标题 2 11" xfId="6640"/>
    <cellStyle name="标题 2 11 2 2" xfId="6641"/>
    <cellStyle name="常规 15 28 8" xfId="6642"/>
    <cellStyle name="常规 15 33 8" xfId="6643"/>
    <cellStyle name="标题 2 12" xfId="6644"/>
    <cellStyle name="常规 15 28 9" xfId="6645"/>
    <cellStyle name="常规 15 33 9" xfId="6646"/>
    <cellStyle name="标题 2 13" xfId="6647"/>
    <cellStyle name="常规 2 19 2 2 2" xfId="6648"/>
    <cellStyle name="常规 2 24 2 2 2" xfId="6649"/>
    <cellStyle name="标题 2 14" xfId="6650"/>
    <cellStyle name="常规 10 10 2 2 6" xfId="6651"/>
    <cellStyle name="标题 2 14 2" xfId="6652"/>
    <cellStyle name="标题 2 15" xfId="6653"/>
    <cellStyle name="常规 17 25 2 2 2" xfId="6654"/>
    <cellStyle name="常规 17 30 2 2 2" xfId="6655"/>
    <cellStyle name="常规 10 10 2 3 6" xfId="6656"/>
    <cellStyle name="标题 2 15 2" xfId="6657"/>
    <cellStyle name="常规 14 13 10 2" xfId="6658"/>
    <cellStyle name="标题 2 16" xfId="6659"/>
    <cellStyle name="标题 2 2 2" xfId="6660"/>
    <cellStyle name="标题 2 2 2 2 2" xfId="6661"/>
    <cellStyle name="标题 2 2 2 3" xfId="6662"/>
    <cellStyle name="标题 2 2 2 3 2" xfId="6663"/>
    <cellStyle name="标题 2 2 2 4" xfId="6664"/>
    <cellStyle name="差 4 10" xfId="6665"/>
    <cellStyle name="标题 2 2 2 4 2" xfId="6666"/>
    <cellStyle name="标题 2 2 2 5" xfId="6667"/>
    <cellStyle name="标题 2 2 2 5 2" xfId="6668"/>
    <cellStyle name="常规 11 38 16 2" xfId="6669"/>
    <cellStyle name="常规 11 43 16 2" xfId="6670"/>
    <cellStyle name="标题 2 2 3" xfId="6671"/>
    <cellStyle name="标题 2 2 3 3" xfId="6672"/>
    <cellStyle name="标题 2 2 3 4" xfId="6673"/>
    <cellStyle name="标题 2 2 3 5" xfId="6674"/>
    <cellStyle name="标题 2 2 4" xfId="6675"/>
    <cellStyle name="标题 2 2 4 2" xfId="6676"/>
    <cellStyle name="标题 2 2 5 2" xfId="6677"/>
    <cellStyle name="常规 12 36 4 3 2" xfId="6678"/>
    <cellStyle name="常规 12 41 4 3 2" xfId="6679"/>
    <cellStyle name="标题 2 2 6" xfId="6680"/>
    <cellStyle name="标题 2 2 6 2" xfId="6681"/>
    <cellStyle name="常规 27 25 4 2" xfId="6682"/>
    <cellStyle name="常规 27 30 4 2" xfId="6683"/>
    <cellStyle name="常规 41 3 2" xfId="6684"/>
    <cellStyle name="常规 36 3 2" xfId="6685"/>
    <cellStyle name="常规 17 48 13 2" xfId="6686"/>
    <cellStyle name="常规 22 48 13 2" xfId="6687"/>
    <cellStyle name="标题 2 2 7" xfId="6688"/>
    <cellStyle name="常规 27 25 4 2 2" xfId="6689"/>
    <cellStyle name="常规 27 30 4 2 2" xfId="6690"/>
    <cellStyle name="标题 2 2 7 2" xfId="6691"/>
    <cellStyle name="标题 2 3 2 2 2" xfId="6692"/>
    <cellStyle name="标题 2 3 2 2 2 2" xfId="6693"/>
    <cellStyle name="标题 2 3 2 2 2 2 2" xfId="6694"/>
    <cellStyle name="标题 2 3 2 2 3" xfId="6695"/>
    <cellStyle name="标题 2 3 2 3" xfId="6696"/>
    <cellStyle name="常规 11 38 17 2" xfId="6697"/>
    <cellStyle name="常规 11 43 17 2" xfId="6698"/>
    <cellStyle name="标题 2 3 3" xfId="6699"/>
    <cellStyle name="标题 2 3 4" xfId="6700"/>
    <cellStyle name="标题 2 3 4 2" xfId="6701"/>
    <cellStyle name="常规 15 28 10 2" xfId="6702"/>
    <cellStyle name="常规 15 33 10 2" xfId="6703"/>
    <cellStyle name="标题 2 3 5 2" xfId="6704"/>
    <cellStyle name="常规 15 28 11" xfId="6705"/>
    <cellStyle name="常规 15 33 11" xfId="6706"/>
    <cellStyle name="标题 2 3 6" xfId="6707"/>
    <cellStyle name="常规 9 20" xfId="6708"/>
    <cellStyle name="常规 9 15" xfId="6709"/>
    <cellStyle name="常规 11 47 2 4" xfId="6710"/>
    <cellStyle name="标题 2 4 2" xfId="6711"/>
    <cellStyle name="标题 2 4 3" xfId="6712"/>
    <cellStyle name="标题 2 4 4" xfId="6713"/>
    <cellStyle name="标题 2 4 4 2" xfId="6714"/>
    <cellStyle name="标题 2 4 5" xfId="6715"/>
    <cellStyle name="标题 2 4 5 2" xfId="6716"/>
    <cellStyle name="标题 2 4 6" xfId="6717"/>
    <cellStyle name="常规 27 25 6 2" xfId="6718"/>
    <cellStyle name="常规 27 30 6 2" xfId="6719"/>
    <cellStyle name="标题 2 4 7" xfId="6720"/>
    <cellStyle name="标题 2 4 9" xfId="6721"/>
    <cellStyle name="常规 27 8 16" xfId="6722"/>
    <cellStyle name="常规 9 70" xfId="6723"/>
    <cellStyle name="常规 9 65" xfId="6724"/>
    <cellStyle name="常规 11 47 3 4" xfId="6725"/>
    <cellStyle name="标题 2 5 2" xfId="6726"/>
    <cellStyle name="常规 17 28 3 3" xfId="6727"/>
    <cellStyle name="常规 17 33 3 3" xfId="6728"/>
    <cellStyle name="常规 14 46 3 2" xfId="6729"/>
    <cellStyle name="标题 2 5 2 2 2" xfId="6730"/>
    <cellStyle name="常规 14 46 4" xfId="6731"/>
    <cellStyle name="标题 2 5 2 3" xfId="6732"/>
    <cellStyle name="常规 10 10 17 2" xfId="6733"/>
    <cellStyle name="常规 14 46 5" xfId="6734"/>
    <cellStyle name="标题 2 5 2 4" xfId="6735"/>
    <cellStyle name="标题 2 5 2 8" xfId="6736"/>
    <cellStyle name="常规 15 16 9 2" xfId="6737"/>
    <cellStyle name="常规 15 21 9 2" xfId="6738"/>
    <cellStyle name="常规 14 46 9" xfId="6739"/>
    <cellStyle name="常规 27 8 17" xfId="6740"/>
    <cellStyle name="标题 2 5 3" xfId="6741"/>
    <cellStyle name="常规 27 8 18" xfId="6742"/>
    <cellStyle name="标题 2 5 4" xfId="6743"/>
    <cellStyle name="常规 14 48 3" xfId="6744"/>
    <cellStyle name="标题 2 5 4 2" xfId="6745"/>
    <cellStyle name="常规 27 8 19" xfId="6746"/>
    <cellStyle name="标题 2 5 5" xfId="6747"/>
    <cellStyle name="标题 2 5 6" xfId="6748"/>
    <cellStyle name="标题 2 6" xfId="6749"/>
    <cellStyle name="常规 11 47 4 4" xfId="6750"/>
    <cellStyle name="标题 2 6 2" xfId="6751"/>
    <cellStyle name="标题 2 6 2 4" xfId="6752"/>
    <cellStyle name="标题 2 6 2 6" xfId="6753"/>
    <cellStyle name="标题 2 6 2 7" xfId="6754"/>
    <cellStyle name="标题 2 6 2 8" xfId="6755"/>
    <cellStyle name="常规 15 17 9 2" xfId="6756"/>
    <cellStyle name="常规 15 22 9 2" xfId="6757"/>
    <cellStyle name="标题 2 6 3" xfId="6758"/>
    <cellStyle name="标题 2 6 3 2" xfId="6759"/>
    <cellStyle name="标题 2 6 4" xfId="6760"/>
    <cellStyle name="标题 2 6 4 2" xfId="6761"/>
    <cellStyle name="标题 2 6 6" xfId="6762"/>
    <cellStyle name="差_Sheet1 2" xfId="6763"/>
    <cellStyle name="标题 3 7 2 2" xfId="6764"/>
    <cellStyle name="标题 3 7 2 3" xfId="6765"/>
    <cellStyle name="常规 27 25 8 2" xfId="6766"/>
    <cellStyle name="常规 27 30 8 2" xfId="6767"/>
    <cellStyle name="标题 2 6 7" xfId="6768"/>
    <cellStyle name="常规 23 17 10 2" xfId="6769"/>
    <cellStyle name="常规 23 22 10 2" xfId="6770"/>
    <cellStyle name="标题 2 7" xfId="6771"/>
    <cellStyle name="标题 2 7 2" xfId="6772"/>
    <cellStyle name="标题 2 7 2 2" xfId="6773"/>
    <cellStyle name="标题 2 7 2 2 2" xfId="6774"/>
    <cellStyle name="常规 26 35 9 2" xfId="6775"/>
    <cellStyle name="常规 26 40 9 2" xfId="6776"/>
    <cellStyle name="标题 3 5 2 6" xfId="6777"/>
    <cellStyle name="标题 3 10 8" xfId="6778"/>
    <cellStyle name="标题 2 7 2 3 2" xfId="6779"/>
    <cellStyle name="标题 2 7 3" xfId="6780"/>
    <cellStyle name="标题 2 7 3 2" xfId="6781"/>
    <cellStyle name="标题 2 7 4" xfId="6782"/>
    <cellStyle name="常规 13 11" xfId="6783"/>
    <cellStyle name="标题 2 7 4 2" xfId="6784"/>
    <cellStyle name="标题 2 7 5" xfId="6785"/>
    <cellStyle name="标题 3 7 3 2" xfId="6786"/>
    <cellStyle name="标题 2 7 6" xfId="6787"/>
    <cellStyle name="常规 27 25 9 2" xfId="6788"/>
    <cellStyle name="常规 27 30 9 2" xfId="6789"/>
    <cellStyle name="标题 2 7 7" xfId="6790"/>
    <cellStyle name="标题 2 8 2 2" xfId="6791"/>
    <cellStyle name="标题 2 8 2 2 2" xfId="6792"/>
    <cellStyle name="标题 2 8 2 3" xfId="6793"/>
    <cellStyle name="标题 4 5 2 6" xfId="6794"/>
    <cellStyle name="标题 2 8 2 3 2" xfId="6795"/>
    <cellStyle name="标题 2 8 2 6" xfId="6796"/>
    <cellStyle name="常规 23 11 9 2" xfId="6797"/>
    <cellStyle name="标题 2 8 2 7" xfId="6798"/>
    <cellStyle name="标题 2 8 2 8" xfId="6799"/>
    <cellStyle name="常规 15 19 9 2" xfId="6800"/>
    <cellStyle name="常规 15 24 9 2" xfId="6801"/>
    <cellStyle name="标题 2 8 3" xfId="6802"/>
    <cellStyle name="标题 2 8 3 2" xfId="6803"/>
    <cellStyle name="标题 2 8 4" xfId="6804"/>
    <cellStyle name="常规 27 12 16" xfId="6805"/>
    <cellStyle name="常规 18 11" xfId="6806"/>
    <cellStyle name="常规 23 11" xfId="6807"/>
    <cellStyle name="标题 2 8 4 2" xfId="6808"/>
    <cellStyle name="常规 15 29 10" xfId="6809"/>
    <cellStyle name="常规 15 34 10" xfId="6810"/>
    <cellStyle name="标题 2 8 5" xfId="6811"/>
    <cellStyle name="标题 3 7 4 2" xfId="6812"/>
    <cellStyle name="常规 15 29 11" xfId="6813"/>
    <cellStyle name="常规 15 34 11" xfId="6814"/>
    <cellStyle name="标题 2 8 6" xfId="6815"/>
    <cellStyle name="常规 15 29 12" xfId="6816"/>
    <cellStyle name="常规 15 34 12" xfId="6817"/>
    <cellStyle name="标题 2 8 7" xfId="6818"/>
    <cellStyle name="常规 15 29 13" xfId="6819"/>
    <cellStyle name="常规 15 34 13" xfId="6820"/>
    <cellStyle name="标题 2 8 8" xfId="6821"/>
    <cellStyle name="常规 12 35 9" xfId="6822"/>
    <cellStyle name="常规 12 40 9" xfId="6823"/>
    <cellStyle name="标题 2 9 2 2 2" xfId="6824"/>
    <cellStyle name="标题 2 9 2 3" xfId="6825"/>
    <cellStyle name="常规 12 36 9" xfId="6826"/>
    <cellStyle name="常规 12 41 9" xfId="6827"/>
    <cellStyle name="标题 2 9 2 3 2" xfId="6828"/>
    <cellStyle name="标题 2 9 2 6" xfId="6829"/>
    <cellStyle name="常规 23 12 9 2" xfId="6830"/>
    <cellStyle name="标题 2 9 2 7" xfId="6831"/>
    <cellStyle name="常规 10 25 14 2" xfId="6832"/>
    <cellStyle name="常规 10 30 14 2" xfId="6833"/>
    <cellStyle name="标题 2 9 2 8" xfId="6834"/>
    <cellStyle name="常规 15 25 9 2" xfId="6835"/>
    <cellStyle name="常规 15 30 9 2" xfId="6836"/>
    <cellStyle name="标题 2 9 3 2" xfId="6837"/>
    <cellStyle name="标题 2 9 4" xfId="6838"/>
    <cellStyle name="常规 28 11" xfId="6839"/>
    <cellStyle name="常规 33 11" xfId="6840"/>
    <cellStyle name="常规 27 17 16" xfId="6841"/>
    <cellStyle name="常规 27 22 16" xfId="6842"/>
    <cellStyle name="标题 2 9 4 2" xfId="6843"/>
    <cellStyle name="标题 2 9 5" xfId="6844"/>
    <cellStyle name="标题 2 9 6" xfId="6845"/>
    <cellStyle name="标题 2 9 7" xfId="6846"/>
    <cellStyle name="常规 15 38 6" xfId="6847"/>
    <cellStyle name="常规 15 43 6" xfId="6848"/>
    <cellStyle name="标题 3 10" xfId="6849"/>
    <cellStyle name="常规 15 38 6 2" xfId="6850"/>
    <cellStyle name="常规 15 43 6 2" xfId="6851"/>
    <cellStyle name="标题 3 10 2" xfId="6852"/>
    <cellStyle name="常规 26 36" xfId="6853"/>
    <cellStyle name="常规 26 41" xfId="6854"/>
    <cellStyle name="标题 3 10 2 2 2" xfId="6855"/>
    <cellStyle name="差_5、14年材料费完成 2" xfId="6856"/>
    <cellStyle name="标题 3 5 2 3" xfId="6857"/>
    <cellStyle name="常规 14 3 5 3" xfId="6858"/>
    <cellStyle name="标题 3 10 5" xfId="6859"/>
    <cellStyle name="标题 3 5 2 4" xfId="6860"/>
    <cellStyle name="标题 3 10 6" xfId="6861"/>
    <cellStyle name="标题 3 5 2 5" xfId="6862"/>
    <cellStyle name="标题 3 10 7" xfId="6863"/>
    <cellStyle name="常规 15 38 7" xfId="6864"/>
    <cellStyle name="常规 15 43 7" xfId="6865"/>
    <cellStyle name="标题 3 11" xfId="6866"/>
    <cellStyle name="常规 10 10 4" xfId="6867"/>
    <cellStyle name="常规 23 47 11" xfId="6868"/>
    <cellStyle name="常规 15 38 7 2" xfId="6869"/>
    <cellStyle name="常规 15 43 7 2" xfId="6870"/>
    <cellStyle name="标题 3 11 2" xfId="6871"/>
    <cellStyle name="常规 15 38 8 2" xfId="6872"/>
    <cellStyle name="常规 15 43 8 2" xfId="6873"/>
    <cellStyle name="标题 3 12 2" xfId="6874"/>
    <cellStyle name="常规 15 38 9" xfId="6875"/>
    <cellStyle name="常规 15 43 9" xfId="6876"/>
    <cellStyle name="常规 15 26 6 2" xfId="6877"/>
    <cellStyle name="常规 15 31 6 2" xfId="6878"/>
    <cellStyle name="标题 3 13" xfId="6879"/>
    <cellStyle name="常规 12 49 11" xfId="6880"/>
    <cellStyle name="标题 5 2 3 5" xfId="6881"/>
    <cellStyle name="标题 3 13 2 2" xfId="6882"/>
    <cellStyle name="差 12 2" xfId="6883"/>
    <cellStyle name="常规 12 39 6 2" xfId="6884"/>
    <cellStyle name="常规 12 44 6 2" xfId="6885"/>
    <cellStyle name="标题 3 14" xfId="6886"/>
    <cellStyle name="差 12 2 2" xfId="6887"/>
    <cellStyle name="标题 3 14 2" xfId="6888"/>
    <cellStyle name="差 4 8" xfId="6889"/>
    <cellStyle name="标题 3 15 2" xfId="6890"/>
    <cellStyle name="标题 3 2 2" xfId="6891"/>
    <cellStyle name="常规 3 39 9" xfId="6892"/>
    <cellStyle name="常规 3 44 9" xfId="6893"/>
    <cellStyle name="标题 3 2 2 2" xfId="6894"/>
    <cellStyle name="标题 3 2 2 3" xfId="6895"/>
    <cellStyle name="标题 3 2 2 3 2" xfId="6896"/>
    <cellStyle name="标题 3 2 2 4" xfId="6897"/>
    <cellStyle name="标题 3 2 2 4 2" xfId="6898"/>
    <cellStyle name="标题 3 2 3 3 2" xfId="6899"/>
    <cellStyle name="差 4 2 4" xfId="6900"/>
    <cellStyle name="常规 23 17 14 2" xfId="6901"/>
    <cellStyle name="常规 23 22 14 2" xfId="6902"/>
    <cellStyle name="标题 6 7" xfId="6903"/>
    <cellStyle name="常规 23 17 15 2" xfId="6904"/>
    <cellStyle name="常规 23 22 15 2" xfId="6905"/>
    <cellStyle name="标题 7 7" xfId="6906"/>
    <cellStyle name="常规 10 49 10 2" xfId="6907"/>
    <cellStyle name="标题 3 2 3 4 2" xfId="6908"/>
    <cellStyle name="标题 3 2 4" xfId="6909"/>
    <cellStyle name="常规 3 46 9" xfId="6910"/>
    <cellStyle name="常规 3 46 10" xfId="6911"/>
    <cellStyle name="标题 3 2 4 2" xfId="6912"/>
    <cellStyle name="标题 3 2 6" xfId="6913"/>
    <cellStyle name="常规 3 48 9" xfId="6914"/>
    <cellStyle name="标题 3 2 6 2" xfId="6915"/>
    <cellStyle name="常规 27 26 4 3" xfId="6916"/>
    <cellStyle name="常规 27 31 4 3" xfId="6917"/>
    <cellStyle name="标题 3 2 8" xfId="6918"/>
    <cellStyle name="标题 3 3 2" xfId="6919"/>
    <cellStyle name="标题 3 3 3" xfId="6920"/>
    <cellStyle name="标题 3 3 4" xfId="6921"/>
    <cellStyle name="常规 9 5 2 3" xfId="6922"/>
    <cellStyle name="标题 3 4 10" xfId="6923"/>
    <cellStyle name="常规 11 48 2 4" xfId="6924"/>
    <cellStyle name="标题 3 4 2" xfId="6925"/>
    <cellStyle name="标题 3 4 2 2 2 2" xfId="6926"/>
    <cellStyle name="标题 3 4 3" xfId="6927"/>
    <cellStyle name="标题 3 4 4" xfId="6928"/>
    <cellStyle name="常规 10 6 9" xfId="6929"/>
    <cellStyle name="标题 3 4 4 2" xfId="6930"/>
    <cellStyle name="标题 3 4 5" xfId="6931"/>
    <cellStyle name="常规 10 7 9" xfId="6932"/>
    <cellStyle name="标题 3 4 5 2" xfId="6933"/>
    <cellStyle name="标题 3 4 6" xfId="6934"/>
    <cellStyle name="标题 3 4 8" xfId="6935"/>
    <cellStyle name="标题 6 2" xfId="6936"/>
    <cellStyle name="标题 3 4 9" xfId="6937"/>
    <cellStyle name="标题 3 5" xfId="6938"/>
    <cellStyle name="常规 11 48 3 4" xfId="6939"/>
    <cellStyle name="标题 3 5 2" xfId="6940"/>
    <cellStyle name="常规 27 28 3 3 2" xfId="6941"/>
    <cellStyle name="常规 27 33 3 3 2" xfId="6942"/>
    <cellStyle name="标题 3 5 2 2 2 2" xfId="6943"/>
    <cellStyle name="差_5、14年材料费完成 2 2" xfId="6944"/>
    <cellStyle name="常规 27 28 4 3" xfId="6945"/>
    <cellStyle name="常规 27 33 4 3" xfId="6946"/>
    <cellStyle name="标题 3 5 2 3 2" xfId="6947"/>
    <cellStyle name="常规 3 26 16 2" xfId="6948"/>
    <cellStyle name="常规 3 31 16 2" xfId="6949"/>
    <cellStyle name="常规 23 48 9 2" xfId="6950"/>
    <cellStyle name="标题 3 5 2 7" xfId="6951"/>
    <cellStyle name="标题 3 5 2 8" xfId="6952"/>
    <cellStyle name="标题 3 5 3" xfId="6953"/>
    <cellStyle name="标题 3 5 4" xfId="6954"/>
    <cellStyle name="常规 11 6 9" xfId="6955"/>
    <cellStyle name="标题 3 5 4 2" xfId="6956"/>
    <cellStyle name="标题 3 5 5" xfId="6957"/>
    <cellStyle name="标题 3 5 6" xfId="6958"/>
    <cellStyle name="常规 27 26 7 2" xfId="6959"/>
    <cellStyle name="常规 27 31 7 2" xfId="6960"/>
    <cellStyle name="标题 3 5 7" xfId="6961"/>
    <cellStyle name="标题 3 5 8" xfId="6962"/>
    <cellStyle name="标题 3 6" xfId="6963"/>
    <cellStyle name="常规 11 48 4 4" xfId="6964"/>
    <cellStyle name="标题 3 6 2" xfId="6965"/>
    <cellStyle name="标题 3 6 2 3 2" xfId="6966"/>
    <cellStyle name="标题 3 6 2 5" xfId="6967"/>
    <cellStyle name="标题 3 6 3" xfId="6968"/>
    <cellStyle name="常规 14 4 9" xfId="6969"/>
    <cellStyle name="标题 3 8 2 2" xfId="6970"/>
    <cellStyle name="标题 3 6 6" xfId="6971"/>
    <cellStyle name="标题 3 8 2 4" xfId="6972"/>
    <cellStyle name="标题 3 6 8" xfId="6973"/>
    <cellStyle name="常规 23 17 11 2" xfId="6974"/>
    <cellStyle name="常规 23 22 11 2" xfId="6975"/>
    <cellStyle name="标题 3 7" xfId="6976"/>
    <cellStyle name="差_Sheet1" xfId="6977"/>
    <cellStyle name="标题 3 7 2" xfId="6978"/>
    <cellStyle name="差_Sheet1 2 2" xfId="6979"/>
    <cellStyle name="标题 3 7 2 2 2" xfId="6980"/>
    <cellStyle name="标题 3 7 2 3 2" xfId="6981"/>
    <cellStyle name="标题 3 7 3" xfId="6982"/>
    <cellStyle name="标题 3 7 5" xfId="6983"/>
    <cellStyle name="常规 14 5 9" xfId="6984"/>
    <cellStyle name="标题 3 8 3 2" xfId="6985"/>
    <cellStyle name="标题 3 7 6" xfId="6986"/>
    <cellStyle name="常规 27 26 9 2" xfId="6987"/>
    <cellStyle name="常规 27 31 9 2" xfId="6988"/>
    <cellStyle name="标题 3 7 7" xfId="6989"/>
    <cellStyle name="标题 3 7 8" xfId="6990"/>
    <cellStyle name="标题 3 8" xfId="6991"/>
    <cellStyle name="标题 3 8 2" xfId="6992"/>
    <cellStyle name="常规 14 4 9 2" xfId="6993"/>
    <cellStyle name="标题 3 8 2 2 2" xfId="6994"/>
    <cellStyle name="标题 8 2" xfId="6995"/>
    <cellStyle name="常规 27 10 3 2 2" xfId="6996"/>
    <cellStyle name="常规 16 2 2 2" xfId="6997"/>
    <cellStyle name="常规 21 2 2 2" xfId="6998"/>
    <cellStyle name="标题 3 8 2 5" xfId="6999"/>
    <cellStyle name="常规 7 31 14 2" xfId="7000"/>
    <cellStyle name="常规 7 26 14 2" xfId="7001"/>
    <cellStyle name="常规 16 2 2 3" xfId="7002"/>
    <cellStyle name="标题 8 3" xfId="7003"/>
    <cellStyle name="常规 26 38 9 2" xfId="7004"/>
    <cellStyle name="常规 26 43 9 2" xfId="7005"/>
    <cellStyle name="标题 3 8 2 6" xfId="7006"/>
    <cellStyle name="常规 16 2 2 4" xfId="7007"/>
    <cellStyle name="标题 8 4" xfId="7008"/>
    <cellStyle name="标题 3 8 2 7" xfId="7009"/>
    <cellStyle name="差 4 4 2" xfId="7010"/>
    <cellStyle name="常规 10 46 18" xfId="7011"/>
    <cellStyle name="标题 8 5" xfId="7012"/>
    <cellStyle name="标题 3 8 2 8" xfId="7013"/>
    <cellStyle name="标题 3 8 3" xfId="7014"/>
    <cellStyle name="标题 3 8 4" xfId="7015"/>
    <cellStyle name="常规 15 39 11" xfId="7016"/>
    <cellStyle name="常规 15 44 11" xfId="7017"/>
    <cellStyle name="标题 3 8 6" xfId="7018"/>
    <cellStyle name="常规 33 12 16" xfId="7019"/>
    <cellStyle name="常规 14 6 9" xfId="7020"/>
    <cellStyle name="标题 3 8 4 2" xfId="7021"/>
    <cellStyle name="常规 15 39 10" xfId="7022"/>
    <cellStyle name="常规 15 44 10" xfId="7023"/>
    <cellStyle name="标题 3 8 5" xfId="7024"/>
    <cellStyle name="常规 15 39 12" xfId="7025"/>
    <cellStyle name="常规 15 44 12" xfId="7026"/>
    <cellStyle name="标题 3 8 7" xfId="7027"/>
    <cellStyle name="常规 15 39 13" xfId="7028"/>
    <cellStyle name="常规 15 44 13" xfId="7029"/>
    <cellStyle name="标题 3 8 8" xfId="7030"/>
    <cellStyle name="常规 23 4 8 2" xfId="7031"/>
    <cellStyle name="常规 10 25 9 2" xfId="7032"/>
    <cellStyle name="常规 10 30 9 2" xfId="7033"/>
    <cellStyle name="标题 3 9" xfId="7034"/>
    <cellStyle name="标题 4 6 6" xfId="7035"/>
    <cellStyle name="常规 12 28 2" xfId="7036"/>
    <cellStyle name="常规 12 33 2" xfId="7037"/>
    <cellStyle name="常规 15 4 9" xfId="7038"/>
    <cellStyle name="常规 20 4 9" xfId="7039"/>
    <cellStyle name="标题 3 9 2 2" xfId="7040"/>
    <cellStyle name="常规 27 27 8 2" xfId="7041"/>
    <cellStyle name="常规 27 32 8 2" xfId="7042"/>
    <cellStyle name="标题 4 6 7" xfId="7043"/>
    <cellStyle name="常规 12 28 3" xfId="7044"/>
    <cellStyle name="常规 12 33 3" xfId="7045"/>
    <cellStyle name="标题 3 9 2 3" xfId="7046"/>
    <cellStyle name="标题 4 6 8" xfId="7047"/>
    <cellStyle name="常规 12 28 4" xfId="7048"/>
    <cellStyle name="常规 12 33 4" xfId="7049"/>
    <cellStyle name="标题 3 9 2 4" xfId="7050"/>
    <cellStyle name="标题 3 9 2 5" xfId="7051"/>
    <cellStyle name="常规 26 39 9 2" xfId="7052"/>
    <cellStyle name="常规 26 44 9 2" xfId="7053"/>
    <cellStyle name="标题 3 9 2 6" xfId="7054"/>
    <cellStyle name="标题 3 9 2 7" xfId="7055"/>
    <cellStyle name="常规 10 35 14 2" xfId="7056"/>
    <cellStyle name="常规 10 40 14 2" xfId="7057"/>
    <cellStyle name="标题 3 9 3" xfId="7058"/>
    <cellStyle name="标题 4 7 6" xfId="7059"/>
    <cellStyle name="常规 12 29 2" xfId="7060"/>
    <cellStyle name="常规 12 34 2" xfId="7061"/>
    <cellStyle name="常规 15 5 9" xfId="7062"/>
    <cellStyle name="标题 3 9 3 2" xfId="7063"/>
    <cellStyle name="标题 3 9 4" xfId="7064"/>
    <cellStyle name="常规 15 49 11" xfId="7065"/>
    <cellStyle name="标题 4 8 6" xfId="7066"/>
    <cellStyle name="常规 12 35 2" xfId="7067"/>
    <cellStyle name="常规 12 40 2" xfId="7068"/>
    <cellStyle name="常规 33 17 16" xfId="7069"/>
    <cellStyle name="常规 33 22 16" xfId="7070"/>
    <cellStyle name="常规 15 6 9" xfId="7071"/>
    <cellStyle name="标题 3 9 4 2" xfId="7072"/>
    <cellStyle name="标题 3 9 5" xfId="7073"/>
    <cellStyle name="标题 3 9 6" xfId="7074"/>
    <cellStyle name="标题 3 9 7" xfId="7075"/>
    <cellStyle name="常规 15 48 6" xfId="7076"/>
    <cellStyle name="标题 4 10" xfId="7077"/>
    <cellStyle name="常规 15 48 6 2" xfId="7078"/>
    <cellStyle name="标题 4 10 2" xfId="7079"/>
    <cellStyle name="标题 4 10 2 2" xfId="7080"/>
    <cellStyle name="标题 4 10 2 2 2" xfId="7081"/>
    <cellStyle name="标题 4 10 3 2" xfId="7082"/>
    <cellStyle name="常规 14 8 5 2" xfId="7083"/>
    <cellStyle name="标题 4 10 4" xfId="7084"/>
    <cellStyle name="标题 4 10 5" xfId="7085"/>
    <cellStyle name="标题 4 10 6" xfId="7086"/>
    <cellStyle name="标题 4 10 7" xfId="7087"/>
    <cellStyle name="标题 4 10 8" xfId="7088"/>
    <cellStyle name="常规 15 48 7" xfId="7089"/>
    <cellStyle name="标题 4 11" xfId="7090"/>
    <cellStyle name="常规 28 2 2 2 7" xfId="7091"/>
    <cellStyle name="标题 4 11 2" xfId="7092"/>
    <cellStyle name="常规 2 7 15" xfId="7093"/>
    <cellStyle name="常规 2 7 20" xfId="7094"/>
    <cellStyle name="常规 15 48 7 2" xfId="7095"/>
    <cellStyle name="标题 4 11 2 2" xfId="7096"/>
    <cellStyle name="常规 2 7 15 2" xfId="7097"/>
    <cellStyle name="常规 2 7 20 2" xfId="7098"/>
    <cellStyle name="常规 15 48 8" xfId="7099"/>
    <cellStyle name="标题 4 12" xfId="7100"/>
    <cellStyle name="常规 15 48 8 2" xfId="7101"/>
    <cellStyle name="标题 4 12 2" xfId="7102"/>
    <cellStyle name="标题 4 12 2 2" xfId="7103"/>
    <cellStyle name="常规 15 48 9" xfId="7104"/>
    <cellStyle name="标题 4 13" xfId="7105"/>
    <cellStyle name="常规 15 48 9 2" xfId="7106"/>
    <cellStyle name="标题 4 13 2" xfId="7107"/>
    <cellStyle name="标题 4 13 2 2" xfId="7108"/>
    <cellStyle name="标题 4 14" xfId="7109"/>
    <cellStyle name="标题 4 14 2" xfId="7110"/>
    <cellStyle name="标题 4 14 2 2" xfId="7111"/>
    <cellStyle name="标题 4 15 2" xfId="7112"/>
    <cellStyle name="注释 7 8" xfId="7113"/>
    <cellStyle name="标题 4 15 2 2" xfId="7114"/>
    <cellStyle name="常规 9 32 15 2" xfId="7115"/>
    <cellStyle name="常规 9 27 15 2" xfId="7116"/>
    <cellStyle name="标题 4 16" xfId="7117"/>
    <cellStyle name="标题 4 2" xfId="7118"/>
    <cellStyle name="标题 4 2 2 2" xfId="7119"/>
    <cellStyle name="常规 14 39 15" xfId="7120"/>
    <cellStyle name="常规 14 44 15" xfId="7121"/>
    <cellStyle name="标题 4 2 2 2 2" xfId="7122"/>
    <cellStyle name="常规 14 39 15 2" xfId="7123"/>
    <cellStyle name="常规 14 44 15 2" xfId="7124"/>
    <cellStyle name="标题 4 2 2 2 2 2" xfId="7125"/>
    <cellStyle name="标题 4 2 2 3" xfId="7126"/>
    <cellStyle name="标题 4 2 2 4" xfId="7127"/>
    <cellStyle name="标题 4 2 2 5" xfId="7128"/>
    <cellStyle name="常规 2 12 5" xfId="7129"/>
    <cellStyle name="标题 4 2 2 5 2" xfId="7130"/>
    <cellStyle name="标题 4 2 2 6" xfId="7131"/>
    <cellStyle name="标题 4 2 3 2" xfId="7132"/>
    <cellStyle name="常规 2 49 5" xfId="7133"/>
    <cellStyle name="常规 14 49 15" xfId="7134"/>
    <cellStyle name="标题 4 2 3 2 2" xfId="7135"/>
    <cellStyle name="标题 4 2 3 3" xfId="7136"/>
    <cellStyle name="标题 4 5 2 3" xfId="7137"/>
    <cellStyle name="标题 4 2 3 3 2" xfId="7138"/>
    <cellStyle name="常规 11 49 10" xfId="7139"/>
    <cellStyle name="标题 4 2 3 4" xfId="7140"/>
    <cellStyle name="常规 11 49 10 2" xfId="7141"/>
    <cellStyle name="标题 4 2 3 4 2" xfId="7142"/>
    <cellStyle name="常规 11 49 11" xfId="7143"/>
    <cellStyle name="标题 4 2 3 5" xfId="7144"/>
    <cellStyle name="常规 11 49 11 2" xfId="7145"/>
    <cellStyle name="标题 4 2 3 5 2" xfId="7146"/>
    <cellStyle name="常规 11 49 12" xfId="7147"/>
    <cellStyle name="标题 4 2 3 6" xfId="7148"/>
    <cellStyle name="标题 4 2 4 2" xfId="7149"/>
    <cellStyle name="标题 4 2 5 2" xfId="7150"/>
    <cellStyle name="常规 2 19 17" xfId="7151"/>
    <cellStyle name="常规 2 19 22" xfId="7152"/>
    <cellStyle name="常规 2 24 17" xfId="7153"/>
    <cellStyle name="常规 27 27 4 2" xfId="7154"/>
    <cellStyle name="常规 27 32 4 2" xfId="7155"/>
    <cellStyle name="标题 4 2 7" xfId="7156"/>
    <cellStyle name="常规 12 19 3" xfId="7157"/>
    <cellStyle name="常规 12 24 3" xfId="7158"/>
    <cellStyle name="常规 27 27 4 3" xfId="7159"/>
    <cellStyle name="常规 27 32 4 3" xfId="7160"/>
    <cellStyle name="标题 4 2 8" xfId="7161"/>
    <cellStyle name="常规 12 19 4" xfId="7162"/>
    <cellStyle name="常规 12 24 4" xfId="7163"/>
    <cellStyle name="常规 12 12 15 2" xfId="7164"/>
    <cellStyle name="标题 4 3" xfId="7165"/>
    <cellStyle name="标题 4 3 2 2" xfId="7166"/>
    <cellStyle name="常规 15 39 15" xfId="7167"/>
    <cellStyle name="常规 15 44 15" xfId="7168"/>
    <cellStyle name="标题 4 3 2 2 2" xfId="7169"/>
    <cellStyle name="标题 4 3 3 2" xfId="7170"/>
    <cellStyle name="常规 15 49 15" xfId="7171"/>
    <cellStyle name="常规 12 35 6" xfId="7172"/>
    <cellStyle name="常规 12 40 6" xfId="7173"/>
    <cellStyle name="标题 4 3 3 2 2" xfId="7174"/>
    <cellStyle name="标题 4 3 4 2" xfId="7175"/>
    <cellStyle name="标题 4 3 5 2" xfId="7176"/>
    <cellStyle name="常规 2 29 17" xfId="7177"/>
    <cellStyle name="常规 2 34 17" xfId="7178"/>
    <cellStyle name="常规 15 48 10 2" xfId="7179"/>
    <cellStyle name="标题 4 4" xfId="7180"/>
    <cellStyle name="标题 4 4 11" xfId="7181"/>
    <cellStyle name="标题 4 4 2 6" xfId="7182"/>
    <cellStyle name="标题 4 4 2 7" xfId="7183"/>
    <cellStyle name="常规 10 39 14 2" xfId="7184"/>
    <cellStyle name="常规 10 44 14 2" xfId="7185"/>
    <cellStyle name="标题 4 4 2 8" xfId="7186"/>
    <cellStyle name="标题 4 4 4 2" xfId="7187"/>
    <cellStyle name="标题 4 4 5 2" xfId="7188"/>
    <cellStyle name="常规 2 39 17" xfId="7189"/>
    <cellStyle name="常规 27 27 6 2" xfId="7190"/>
    <cellStyle name="常规 27 32 6 2" xfId="7191"/>
    <cellStyle name="标题 4 4 7" xfId="7192"/>
    <cellStyle name="常规 12 26 3" xfId="7193"/>
    <cellStyle name="常规 12 31 3" xfId="7194"/>
    <cellStyle name="标题 4 4 8" xfId="7195"/>
    <cellStyle name="常规 12 26 4" xfId="7196"/>
    <cellStyle name="常规 12 31 4" xfId="7197"/>
    <cellStyle name="标题 4 4 9" xfId="7198"/>
    <cellStyle name="常规 12 26 5" xfId="7199"/>
    <cellStyle name="常规 12 31 5" xfId="7200"/>
    <cellStyle name="标题 4 5" xfId="7201"/>
    <cellStyle name="常规 11 49 3 4" xfId="7202"/>
    <cellStyle name="标题 4 5 2" xfId="7203"/>
    <cellStyle name="常规 17 39 15" xfId="7204"/>
    <cellStyle name="常规 17 44 15" xfId="7205"/>
    <cellStyle name="常规 22 39 15" xfId="7206"/>
    <cellStyle name="常规 22 44 15" xfId="7207"/>
    <cellStyle name="标题 4 5 2 2 2" xfId="7208"/>
    <cellStyle name="常规 17 39 15 2" xfId="7209"/>
    <cellStyle name="常规 17 44 15 2" xfId="7210"/>
    <cellStyle name="常规 22 39 15 2" xfId="7211"/>
    <cellStyle name="常规 22 44 15 2" xfId="7212"/>
    <cellStyle name="标题 4 5 2 2 2 2" xfId="7213"/>
    <cellStyle name="标题 4 5 2 3 2" xfId="7214"/>
    <cellStyle name="标题 4 5 2 4" xfId="7215"/>
    <cellStyle name="标题 4 5 2 5" xfId="7216"/>
    <cellStyle name="常规 33 75" xfId="7217"/>
    <cellStyle name="差_大修" xfId="7218"/>
    <cellStyle name="标题 4 5 2 8" xfId="7219"/>
    <cellStyle name="标题 4 5 3" xfId="7220"/>
    <cellStyle name="标题 4 5 4" xfId="7221"/>
    <cellStyle name="标题 4 5 4 2" xfId="7222"/>
    <cellStyle name="标题 4 5 5" xfId="7223"/>
    <cellStyle name="标题 4 5 6" xfId="7224"/>
    <cellStyle name="常规 12 27 2" xfId="7225"/>
    <cellStyle name="常规 12 32 2" xfId="7226"/>
    <cellStyle name="常规 27 27 7 2" xfId="7227"/>
    <cellStyle name="常规 27 32 7 2" xfId="7228"/>
    <cellStyle name="标题 4 5 7" xfId="7229"/>
    <cellStyle name="常规 12 27 3" xfId="7230"/>
    <cellStyle name="常规 12 32 3" xfId="7231"/>
    <cellStyle name="标题 4 5 8" xfId="7232"/>
    <cellStyle name="常规 12 27 4" xfId="7233"/>
    <cellStyle name="常规 12 32 4" xfId="7234"/>
    <cellStyle name="标题 4 6" xfId="7235"/>
    <cellStyle name="标题 4 6 2 2" xfId="7236"/>
    <cellStyle name="常规 23 39 15" xfId="7237"/>
    <cellStyle name="常规 23 44 15" xfId="7238"/>
    <cellStyle name="标题 4 6 2 2 2" xfId="7239"/>
    <cellStyle name="标题 4 6 2 3" xfId="7240"/>
    <cellStyle name="标题 4 6 2 3 2" xfId="7241"/>
    <cellStyle name="标题 4 6 2 4" xfId="7242"/>
    <cellStyle name="标题 4 6 2 5" xfId="7243"/>
    <cellStyle name="标题 4 6 2 6" xfId="7244"/>
    <cellStyle name="标题 4 6 2 8" xfId="7245"/>
    <cellStyle name="标题 4 6 3 2" xfId="7246"/>
    <cellStyle name="标题 4 6 4 2" xfId="7247"/>
    <cellStyle name="标题 4 7 2 2" xfId="7248"/>
    <cellStyle name="标题 4 7 2 3" xfId="7249"/>
    <cellStyle name="标题 4 7 2 3 2" xfId="7250"/>
    <cellStyle name="标题 4 7 2 5" xfId="7251"/>
    <cellStyle name="标题 4 7 2 6" xfId="7252"/>
    <cellStyle name="标题 4 7 2 7" xfId="7253"/>
    <cellStyle name="标题 4 7 2 8" xfId="7254"/>
    <cellStyle name="标题 4 7 3 2" xfId="7255"/>
    <cellStyle name="标题 8 2 2 2 2" xfId="7256"/>
    <cellStyle name="常规 14 6 10" xfId="7257"/>
    <cellStyle name="标题 4 7 4 2" xfId="7258"/>
    <cellStyle name="常规 27 27 9 2" xfId="7259"/>
    <cellStyle name="常规 27 32 9 2" xfId="7260"/>
    <cellStyle name="标题 4 7 7" xfId="7261"/>
    <cellStyle name="常规 12 29 3" xfId="7262"/>
    <cellStyle name="常规 12 34 3" xfId="7263"/>
    <cellStyle name="标题 4 7 8" xfId="7264"/>
    <cellStyle name="常规 12 29 4" xfId="7265"/>
    <cellStyle name="常规 12 34 4" xfId="7266"/>
    <cellStyle name="标题 4 8 2" xfId="7267"/>
    <cellStyle name="标题 4 8 2 2" xfId="7268"/>
    <cellStyle name="标题 4 8 2 4" xfId="7269"/>
    <cellStyle name="标题 4 8 2 5" xfId="7270"/>
    <cellStyle name="标题 4 8 2 6" xfId="7271"/>
    <cellStyle name="标题 4 8 2 7" xfId="7272"/>
    <cellStyle name="标题 4 8 2 8" xfId="7273"/>
    <cellStyle name="标题 4 8 3" xfId="7274"/>
    <cellStyle name="标题 8 2 3 2" xfId="7275"/>
    <cellStyle name="标题 4 8 3 2" xfId="7276"/>
    <cellStyle name="标题 4 8 4" xfId="7277"/>
    <cellStyle name="标题 4 8 4 2" xfId="7278"/>
    <cellStyle name="常规 15 49 10" xfId="7279"/>
    <cellStyle name="标题 4 8 5" xfId="7280"/>
    <cellStyle name="常规 27 6 10 2" xfId="7281"/>
    <cellStyle name="常规 15 49 12" xfId="7282"/>
    <cellStyle name="标题 4 8 7" xfId="7283"/>
    <cellStyle name="常规 12 35 3" xfId="7284"/>
    <cellStyle name="常规 12 40 3" xfId="7285"/>
    <cellStyle name="常规 15 49 13" xfId="7286"/>
    <cellStyle name="标题 4 8 8" xfId="7287"/>
    <cellStyle name="常规 12 35 4" xfId="7288"/>
    <cellStyle name="常规 12 40 4" xfId="7289"/>
    <cellStyle name="常规 23 4 9 2" xfId="7290"/>
    <cellStyle name="标题 4 9" xfId="7291"/>
    <cellStyle name="标题 4 9 2" xfId="7292"/>
    <cellStyle name="标题 4 9 2 2" xfId="7293"/>
    <cellStyle name="常规 26 39 15" xfId="7294"/>
    <cellStyle name="常规 26 44 15" xfId="7295"/>
    <cellStyle name="标题 4 9 2 2 2" xfId="7296"/>
    <cellStyle name="标题 4 9 2 3 2" xfId="7297"/>
    <cellStyle name="标题 4 9 2 5" xfId="7298"/>
    <cellStyle name="常规 6 2 20 2" xfId="7299"/>
    <cellStyle name="常规 6 2 15 2" xfId="7300"/>
    <cellStyle name="标题 4 9 2 6" xfId="7301"/>
    <cellStyle name="标题 4 9 2 7" xfId="7302"/>
    <cellStyle name="常规 10 45 14 2" xfId="7303"/>
    <cellStyle name="标题 4 9 3" xfId="7304"/>
    <cellStyle name="标题 8 2 4 2" xfId="7305"/>
    <cellStyle name="标题 4 9 3 2" xfId="7306"/>
    <cellStyle name="标题 4 9 4" xfId="7307"/>
    <cellStyle name="标题 4 9 4 2" xfId="7308"/>
    <cellStyle name="标题 4 9 5" xfId="7309"/>
    <cellStyle name="标题 4 9 6" xfId="7310"/>
    <cellStyle name="常规 12 36 2" xfId="7311"/>
    <cellStyle name="常规 12 41 2" xfId="7312"/>
    <cellStyle name="常规 27 6 11 2" xfId="7313"/>
    <cellStyle name="标题 4 9 7" xfId="7314"/>
    <cellStyle name="常规 12 36 3" xfId="7315"/>
    <cellStyle name="常规 12 41 3" xfId="7316"/>
    <cellStyle name="标题 5" xfId="7317"/>
    <cellStyle name="标题 5 2" xfId="7318"/>
    <cellStyle name="标题 5 2 2" xfId="7319"/>
    <cellStyle name="标题 5 2 2 2" xfId="7320"/>
    <cellStyle name="标题 5 2 2 2 2" xfId="7321"/>
    <cellStyle name="差 4 7" xfId="7322"/>
    <cellStyle name="标题 5 2 2 3 2" xfId="7323"/>
    <cellStyle name="标题 5 2 2 4" xfId="7324"/>
    <cellStyle name="差 5 7" xfId="7325"/>
    <cellStyle name="常规 23 48 10" xfId="7326"/>
    <cellStyle name="标题 5 2 2 4 2" xfId="7327"/>
    <cellStyle name="常规 14 3 16" xfId="7328"/>
    <cellStyle name="差 6 7" xfId="7329"/>
    <cellStyle name="标题 5 2 2 5 2" xfId="7330"/>
    <cellStyle name="标题 5 2 2 6" xfId="7331"/>
    <cellStyle name="标题 5 2 3" xfId="7332"/>
    <cellStyle name="标题 5 2 3 2" xfId="7333"/>
    <cellStyle name="标题 5 2 3 2 2" xfId="7334"/>
    <cellStyle name="标题 5 2 3 3" xfId="7335"/>
    <cellStyle name="标题 5 2 3 3 2" xfId="7336"/>
    <cellStyle name="常规 12 49 10" xfId="7337"/>
    <cellStyle name="标题 5 2 3 4" xfId="7338"/>
    <cellStyle name="常规 12 49 10 2" xfId="7339"/>
    <cellStyle name="标题 5 2 3 4 2" xfId="7340"/>
    <cellStyle name="常规 12 49 11 2" xfId="7341"/>
    <cellStyle name="标题 5 2 3 5 2" xfId="7342"/>
    <cellStyle name="常规 12 49 12" xfId="7343"/>
    <cellStyle name="标题 5 2 3 6" xfId="7344"/>
    <cellStyle name="常规 10 2 18 2" xfId="7345"/>
    <cellStyle name="常规 10 2 23 2" xfId="7346"/>
    <cellStyle name="标题 5 2 4" xfId="7347"/>
    <cellStyle name="常规 12 12 16 2" xfId="7348"/>
    <cellStyle name="标题 5 3" xfId="7349"/>
    <cellStyle name="标题 6" xfId="7350"/>
    <cellStyle name="标题 6 2 2" xfId="7351"/>
    <cellStyle name="标题 6 2 2 2" xfId="7352"/>
    <cellStyle name="标题 6 2 2 3" xfId="7353"/>
    <cellStyle name="标题 6 2 3" xfId="7354"/>
    <cellStyle name="标题 6 2 4" xfId="7355"/>
    <cellStyle name="常规 11 27 15" xfId="7356"/>
    <cellStyle name="常规 11 32 15" xfId="7357"/>
    <cellStyle name="标题 6 2 4 2" xfId="7358"/>
    <cellStyle name="标题 6 2 6" xfId="7359"/>
    <cellStyle name="常规 27 29 4 2" xfId="7360"/>
    <cellStyle name="常规 27 34 4 2" xfId="7361"/>
    <cellStyle name="标题 6 2 7" xfId="7362"/>
    <cellStyle name="常规 12 12 17 2" xfId="7363"/>
    <cellStyle name="标题 6 3" xfId="7364"/>
    <cellStyle name="标题 6 3 2" xfId="7365"/>
    <cellStyle name="常规 17 27 2 2 2" xfId="7366"/>
    <cellStyle name="常规 17 32 2 2 2" xfId="7367"/>
    <cellStyle name="标题 6 3 3" xfId="7368"/>
    <cellStyle name="标题 6 4 2" xfId="7369"/>
    <cellStyle name="差 4 2 2" xfId="7370"/>
    <cellStyle name="标题 6 5" xfId="7371"/>
    <cellStyle name="差 4 2 3" xfId="7372"/>
    <cellStyle name="标题 6 6" xfId="7373"/>
    <cellStyle name="标题 7" xfId="7374"/>
    <cellStyle name="标题 7 2" xfId="7375"/>
    <cellStyle name="标题 7 2 2" xfId="7376"/>
    <cellStyle name="标题 7 2 2 2" xfId="7377"/>
    <cellStyle name="标题 7 2 2 2 2" xfId="7378"/>
    <cellStyle name="标题 7 2 2 3" xfId="7379"/>
    <cellStyle name="常规 11 39 16 2" xfId="7380"/>
    <cellStyle name="常规 11 44 16 2" xfId="7381"/>
    <cellStyle name="标题 7 2 3" xfId="7382"/>
    <cellStyle name="标题 7 2 3 2" xfId="7383"/>
    <cellStyle name="标题 7 2 4" xfId="7384"/>
    <cellStyle name="常规 12 27 15" xfId="7385"/>
    <cellStyle name="常规 12 32 15" xfId="7386"/>
    <cellStyle name="标题 7 2 4 2" xfId="7387"/>
    <cellStyle name="标题 7 2 5 2" xfId="7388"/>
    <cellStyle name="常规 27 35 4 2" xfId="7389"/>
    <cellStyle name="常规 27 40 4 2" xfId="7390"/>
    <cellStyle name="常规 51 3 2" xfId="7391"/>
    <cellStyle name="常规 46 3 2" xfId="7392"/>
    <cellStyle name="常规 17 49 13 2" xfId="7393"/>
    <cellStyle name="常规 22 49 13 2" xfId="7394"/>
    <cellStyle name="标题 7 2 7" xfId="7395"/>
    <cellStyle name="标题 7 3" xfId="7396"/>
    <cellStyle name="标题 7 3 2" xfId="7397"/>
    <cellStyle name="常规 17 27 3 2 2" xfId="7398"/>
    <cellStyle name="常规 17 32 3 2 2" xfId="7399"/>
    <cellStyle name="常规 11 39 17 2" xfId="7400"/>
    <cellStyle name="常规 11 44 17 2" xfId="7401"/>
    <cellStyle name="标题 7 3 3" xfId="7402"/>
    <cellStyle name="标题 7 4 2" xfId="7403"/>
    <cellStyle name="差 4 3 2" xfId="7404"/>
    <cellStyle name="标题 7 5" xfId="7405"/>
    <cellStyle name="标题 7 6" xfId="7406"/>
    <cellStyle name="常规 16 2 2 2 2" xfId="7407"/>
    <cellStyle name="标题 8 2 2" xfId="7408"/>
    <cellStyle name="标题 8 2 4" xfId="7409"/>
    <cellStyle name="常规 2 6 17 2" xfId="7410"/>
    <cellStyle name="标题 8 2 5" xfId="7411"/>
    <cellStyle name="常规 6 24 17" xfId="7412"/>
    <cellStyle name="常规 6 19 17" xfId="7413"/>
    <cellStyle name="标题 8 2 5 2" xfId="7414"/>
    <cellStyle name="标题 8 2 6" xfId="7415"/>
    <cellStyle name="常规 27 36 4 2" xfId="7416"/>
    <cellStyle name="常规 27 41 4 2" xfId="7417"/>
    <cellStyle name="标题 8 2 7" xfId="7418"/>
    <cellStyle name="标题 8 3 2" xfId="7419"/>
    <cellStyle name="常规 17 27 4 2 2" xfId="7420"/>
    <cellStyle name="常规 17 32 4 2 2" xfId="7421"/>
    <cellStyle name="标题 8 3 3" xfId="7422"/>
    <cellStyle name="标题 8 4 2" xfId="7423"/>
    <cellStyle name="标题 8 6" xfId="7424"/>
    <cellStyle name="标题 9" xfId="7425"/>
    <cellStyle name="常规 27 10 3 3" xfId="7426"/>
    <cellStyle name="常规 16 2 3" xfId="7427"/>
    <cellStyle name="常规 21 2 3" xfId="7428"/>
    <cellStyle name="标题 9 2" xfId="7429"/>
    <cellStyle name="常规 27 10 3 3 2" xfId="7430"/>
    <cellStyle name="常规 16 2 3 2" xfId="7431"/>
    <cellStyle name="常规 21 2 3 2" xfId="7432"/>
    <cellStyle name="标题 9 2 2" xfId="7433"/>
    <cellStyle name="标题 9 2 2 2" xfId="7434"/>
    <cellStyle name="标题 9 2 2 3" xfId="7435"/>
    <cellStyle name="标题 9 2 3 2" xfId="7436"/>
    <cellStyle name="标题 9 2 4" xfId="7437"/>
    <cellStyle name="标题 9 2 5" xfId="7438"/>
    <cellStyle name="标题 9 2 6" xfId="7439"/>
    <cellStyle name="标题 9 3" xfId="7440"/>
    <cellStyle name="标题 9 3 2" xfId="7441"/>
    <cellStyle name="标题 9 4" xfId="7442"/>
    <cellStyle name="差 10 5" xfId="7443"/>
    <cellStyle name="差 10 6" xfId="7444"/>
    <cellStyle name="差 10 7" xfId="7445"/>
    <cellStyle name="差 10 8" xfId="7446"/>
    <cellStyle name="差 11" xfId="7447"/>
    <cellStyle name="差 11 2" xfId="7448"/>
    <cellStyle name="差 11 2 2" xfId="7449"/>
    <cellStyle name="差 12" xfId="7450"/>
    <cellStyle name="常规 6 3 4 3 2" xfId="7451"/>
    <cellStyle name="差 13" xfId="7452"/>
    <cellStyle name="常规 2 38 10" xfId="7453"/>
    <cellStyle name="常规 27 39 3 2" xfId="7454"/>
    <cellStyle name="常规 27 44 3 2" xfId="7455"/>
    <cellStyle name="常规 23 26 5" xfId="7456"/>
    <cellStyle name="常规 23 31 5" xfId="7457"/>
    <cellStyle name="差 13 2 2" xfId="7458"/>
    <cellStyle name="差 14" xfId="7459"/>
    <cellStyle name="常规 2 38 11" xfId="7460"/>
    <cellStyle name="常规 27 39 3 3" xfId="7461"/>
    <cellStyle name="常规 27 44 3 3" xfId="7462"/>
    <cellStyle name="差 14 2" xfId="7463"/>
    <cellStyle name="常规 2 38 11 2" xfId="7464"/>
    <cellStyle name="常规 27 39 3 3 2" xfId="7465"/>
    <cellStyle name="常规 27 44 3 3 2" xfId="7466"/>
    <cellStyle name="差 14 2 2" xfId="7467"/>
    <cellStyle name="差 15" xfId="7468"/>
    <cellStyle name="常规 2 38 12" xfId="7469"/>
    <cellStyle name="常规 27 39 3 4" xfId="7470"/>
    <cellStyle name="常规 27 44 3 4" xfId="7471"/>
    <cellStyle name="差 15 2" xfId="7472"/>
    <cellStyle name="常规 2 38 12 2" xfId="7473"/>
    <cellStyle name="差 15 2 2" xfId="7474"/>
    <cellStyle name="常规 2 35 10 2" xfId="7475"/>
    <cellStyle name="常规 2 40 10 2" xfId="7476"/>
    <cellStyle name="差 16" xfId="7477"/>
    <cellStyle name="常规 2 38 13" xfId="7478"/>
    <cellStyle name="差 2 2 2" xfId="7479"/>
    <cellStyle name="差 2 2 2 2" xfId="7480"/>
    <cellStyle name="差 2 2 3" xfId="7481"/>
    <cellStyle name="差 2 2 3 2" xfId="7482"/>
    <cellStyle name="差 2 2 4" xfId="7483"/>
    <cellStyle name="差 2 2 4 2" xfId="7484"/>
    <cellStyle name="差 2 2 5" xfId="7485"/>
    <cellStyle name="差 2 2 5 2" xfId="7486"/>
    <cellStyle name="差 2 2 6" xfId="7487"/>
    <cellStyle name="常规 12 48 11 2" xfId="7488"/>
    <cellStyle name="差 2 3 2 2" xfId="7489"/>
    <cellStyle name="常规 12 48 12" xfId="7490"/>
    <cellStyle name="差 2 3 3" xfId="7491"/>
    <cellStyle name="常规 12 48 12 2" xfId="7492"/>
    <cellStyle name="差 2 3 3 2" xfId="7493"/>
    <cellStyle name="常规 12 48 13" xfId="7494"/>
    <cellStyle name="差 2 3 4" xfId="7495"/>
    <cellStyle name="常规 64 13 2" xfId="7496"/>
    <cellStyle name="常规 59 13 2" xfId="7497"/>
    <cellStyle name="常规 12 48 14" xfId="7498"/>
    <cellStyle name="差 2 3 5" xfId="7499"/>
    <cellStyle name="常规 12 48 14 2" xfId="7500"/>
    <cellStyle name="差 2 3 5 2" xfId="7501"/>
    <cellStyle name="常规 12 48 15" xfId="7502"/>
    <cellStyle name="差 2 3 6" xfId="7503"/>
    <cellStyle name="差 2 5 2" xfId="7504"/>
    <cellStyle name="差 3 2" xfId="7505"/>
    <cellStyle name="差 3 2 2" xfId="7506"/>
    <cellStyle name="差 3 2 2 2" xfId="7507"/>
    <cellStyle name="常规 14 10 16" xfId="7508"/>
    <cellStyle name="差 3 2 2 2 2" xfId="7509"/>
    <cellStyle name="常规 14 10 16 2" xfId="7510"/>
    <cellStyle name="差 3 2 2 2 2 2" xfId="7511"/>
    <cellStyle name="差 3 2 2 3" xfId="7512"/>
    <cellStyle name="常规 11 4 11 2" xfId="7513"/>
    <cellStyle name="差 3 2 3" xfId="7514"/>
    <cellStyle name="差 3 3" xfId="7515"/>
    <cellStyle name="差 3 3 2" xfId="7516"/>
    <cellStyle name="差 3 3 2 2" xfId="7517"/>
    <cellStyle name="差 3 4" xfId="7518"/>
    <cellStyle name="差 3 5" xfId="7519"/>
    <cellStyle name="常规 10 47 11 2" xfId="7520"/>
    <cellStyle name="差 4 11" xfId="7521"/>
    <cellStyle name="差 4 2" xfId="7522"/>
    <cellStyle name="差 4 2 2 2" xfId="7523"/>
    <cellStyle name="差 4 2 3 2" xfId="7524"/>
    <cellStyle name="差 4 2 5" xfId="7525"/>
    <cellStyle name="差 4 2 6" xfId="7526"/>
    <cellStyle name="常规 10 2 5 2 2" xfId="7527"/>
    <cellStyle name="差 4 2 8" xfId="7528"/>
    <cellStyle name="差 4 3" xfId="7529"/>
    <cellStyle name="差 4 4" xfId="7530"/>
    <cellStyle name="差 4 5" xfId="7531"/>
    <cellStyle name="差 4 5 2" xfId="7532"/>
    <cellStyle name="差 5 2 2" xfId="7533"/>
    <cellStyle name="差 5 2 2 2" xfId="7534"/>
    <cellStyle name="差 5 2 3" xfId="7535"/>
    <cellStyle name="常规 17 19 13 2" xfId="7536"/>
    <cellStyle name="常规 17 24 13 2" xfId="7537"/>
    <cellStyle name="常规 22 19 13 2" xfId="7538"/>
    <cellStyle name="常规 22 24 13 2" xfId="7539"/>
    <cellStyle name="常规 3 46 11 2" xfId="7540"/>
    <cellStyle name="差 5 2 4" xfId="7541"/>
    <cellStyle name="差 5 2 5" xfId="7542"/>
    <cellStyle name="差 5 2 7" xfId="7543"/>
    <cellStyle name="常规 33 29 10 2" xfId="7544"/>
    <cellStyle name="常规 33 34 10 2" xfId="7545"/>
    <cellStyle name="常规 14 37 13 2" xfId="7546"/>
    <cellStyle name="常规 14 42 13 2" xfId="7547"/>
    <cellStyle name="常规 10 2 6 2 2" xfId="7548"/>
    <cellStyle name="差 5 2 8" xfId="7549"/>
    <cellStyle name="差 5 3 2" xfId="7550"/>
    <cellStyle name="差 5 5" xfId="7551"/>
    <cellStyle name="差 5 8" xfId="7552"/>
    <cellStyle name="差 6" xfId="7553"/>
    <cellStyle name="常规 14 3 11" xfId="7554"/>
    <cellStyle name="差 6 2" xfId="7555"/>
    <cellStyle name="常规 14 3 11 2" xfId="7556"/>
    <cellStyle name="差 6 2 2" xfId="7557"/>
    <cellStyle name="常规 2 39 3 3" xfId="7558"/>
    <cellStyle name="注释 4 4 2" xfId="7559"/>
    <cellStyle name="常规 2 105" xfId="7560"/>
    <cellStyle name="常规 2 110" xfId="7561"/>
    <cellStyle name="常规 14 45 2" xfId="7562"/>
    <cellStyle name="常规 14 50 2" xfId="7563"/>
    <cellStyle name="常规 10 12 4 4" xfId="7564"/>
    <cellStyle name="差 6 2 2 2 2" xfId="7565"/>
    <cellStyle name="差 6 2 3" xfId="7566"/>
    <cellStyle name="常规 3 8 10 2" xfId="7567"/>
    <cellStyle name="差 6 2 4" xfId="7568"/>
    <cellStyle name="差 6 2 6" xfId="7569"/>
    <cellStyle name="常规 26 12 17 2" xfId="7570"/>
    <cellStyle name="差 6 2 7" xfId="7571"/>
    <cellStyle name="常规 7 34 15 2" xfId="7572"/>
    <cellStyle name="常规 7 29 15 2" xfId="7573"/>
    <cellStyle name="常规 10 2 7 2 2" xfId="7574"/>
    <cellStyle name="差 6 2 8" xfId="7575"/>
    <cellStyle name="常规 14 3 12" xfId="7576"/>
    <cellStyle name="差 6 3" xfId="7577"/>
    <cellStyle name="常规 14 3 12 2" xfId="7578"/>
    <cellStyle name="差 6 3 2" xfId="7579"/>
    <cellStyle name="常规 14 3 13" xfId="7580"/>
    <cellStyle name="差 6 4" xfId="7581"/>
    <cellStyle name="常规 14 3 13 2" xfId="7582"/>
    <cellStyle name="差 6 4 2" xfId="7583"/>
    <cellStyle name="常规 14 3 14" xfId="7584"/>
    <cellStyle name="差 6 5" xfId="7585"/>
    <cellStyle name="常规 14 3 17" xfId="7586"/>
    <cellStyle name="差 6 8" xfId="7587"/>
    <cellStyle name="常规 10 2 8 2 2" xfId="7588"/>
    <cellStyle name="差 7 2 8" xfId="7589"/>
    <cellStyle name="常规 14 38 4" xfId="7590"/>
    <cellStyle name="常规 14 43 4" xfId="7591"/>
    <cellStyle name="常规 10 12 2 6" xfId="7592"/>
    <cellStyle name="差 8 2 2 2" xfId="7593"/>
    <cellStyle name="常规 11 5 11 2" xfId="7594"/>
    <cellStyle name="差 8 2 3" xfId="7595"/>
    <cellStyle name="常规 14 39 4" xfId="7596"/>
    <cellStyle name="常规 14 44 4" xfId="7597"/>
    <cellStyle name="差 8 2 3 2" xfId="7598"/>
    <cellStyle name="差 8 2 4" xfId="7599"/>
    <cellStyle name="差 8 2 6" xfId="7600"/>
    <cellStyle name="差 8 2 7" xfId="7601"/>
    <cellStyle name="常规 10 2 9 2 2" xfId="7602"/>
    <cellStyle name="差 8 2 8" xfId="7603"/>
    <cellStyle name="常规 2 2 2 2 10" xfId="7604"/>
    <cellStyle name="差 8 3" xfId="7605"/>
    <cellStyle name="常规 2 2 2 2 11" xfId="7606"/>
    <cellStyle name="差 8 4" xfId="7607"/>
    <cellStyle name="差 8 5" xfId="7608"/>
    <cellStyle name="差 8 7" xfId="7609"/>
    <cellStyle name="常规 27 39 11 2" xfId="7610"/>
    <cellStyle name="常规 27 44 11 2" xfId="7611"/>
    <cellStyle name="差 8 8" xfId="7612"/>
    <cellStyle name="常规 17 2 11 4" xfId="7613"/>
    <cellStyle name="差 9 2 3" xfId="7614"/>
    <cellStyle name="差 9 2 4" xfId="7615"/>
    <cellStyle name="差_5、14年材料费完成" xfId="7616"/>
    <cellStyle name="差 9 2 5" xfId="7617"/>
    <cellStyle name="常规 2 10 11 2" xfId="7618"/>
    <cellStyle name="差 9 2 6" xfId="7619"/>
    <cellStyle name="差 9 2 7" xfId="7620"/>
    <cellStyle name="差 9 2 8" xfId="7621"/>
    <cellStyle name="差 9 3" xfId="7622"/>
    <cellStyle name="常规 17 2 12 3" xfId="7623"/>
    <cellStyle name="差 9 3 2" xfId="7624"/>
    <cellStyle name="差 9 4" xfId="7625"/>
    <cellStyle name="差 9 4 2" xfId="7626"/>
    <cellStyle name="差_安全 2" xfId="7627"/>
    <cellStyle name="差 9 5" xfId="7628"/>
    <cellStyle name="常规 10 9 15 2" xfId="7629"/>
    <cellStyle name="差_安全 4" xfId="7630"/>
    <cellStyle name="差 9 7" xfId="7631"/>
    <cellStyle name="常规 27 39 12 2" xfId="7632"/>
    <cellStyle name="常规 27 44 12 2" xfId="7633"/>
    <cellStyle name="差_安全 5" xfId="7634"/>
    <cellStyle name="差 9 8" xfId="7635"/>
    <cellStyle name="差_2009年一般性转移支付标准工资_奖励补助测算5.24冯铸 38" xfId="7636"/>
    <cellStyle name="差_安全 7" xfId="7637"/>
    <cellStyle name="差_大修 2 2" xfId="7638"/>
    <cellStyle name="差_大修 2 3" xfId="7639"/>
    <cellStyle name="常规 33 36 15 2" xfId="7640"/>
    <cellStyle name="常规 33 41 15 2" xfId="7641"/>
    <cellStyle name="常规 12 5 12 2" xfId="7642"/>
    <cellStyle name="差_大修 3" xfId="7643"/>
    <cellStyle name="差_大修 4" xfId="7644"/>
    <cellStyle name="强调文字颜色 6 6 2" xfId="7645"/>
    <cellStyle name="差_大修 5" xfId="7646"/>
    <cellStyle name="强调文字颜色 6 6 3" xfId="7647"/>
    <cellStyle name="差_大修 6" xfId="7648"/>
    <cellStyle name="强调文字颜色 6 6 4" xfId="7649"/>
    <cellStyle name="差_大修 7" xfId="7650"/>
    <cellStyle name="差_环境 2" xfId="7651"/>
    <cellStyle name="差_环境 2 2" xfId="7652"/>
    <cellStyle name="差_环境 2 3" xfId="7653"/>
    <cellStyle name="差_环境 4" xfId="7654"/>
    <cellStyle name="差_环境 5" xfId="7655"/>
    <cellStyle name="常规 10 39 3 3 2" xfId="7656"/>
    <cellStyle name="常规 10 44 3 3 2" xfId="7657"/>
    <cellStyle name="常规 2 37 7 2" xfId="7658"/>
    <cellStyle name="常规 2 42 7 2" xfId="7659"/>
    <cellStyle name="差_汇总 24" xfId="7660"/>
    <cellStyle name="差_建行 13" xfId="7661"/>
    <cellStyle name="差_维简 2 3" xfId="7662"/>
    <cellStyle name="常规 10 47 4 2 2" xfId="7663"/>
    <cellStyle name="常规 8 48 3 3 2" xfId="7664"/>
    <cellStyle name="常规 10 47 13" xfId="7665"/>
    <cellStyle name="差_折旧 2 2" xfId="7666"/>
    <cellStyle name="常规 10 47 4 3" xfId="7667"/>
    <cellStyle name="差_折旧 3" xfId="7668"/>
    <cellStyle name="常规 23 45 2" xfId="7669"/>
    <cellStyle name="常规 23 50 2" xfId="7670"/>
    <cellStyle name="常规 10 47 4 4" xfId="7671"/>
    <cellStyle name="差_折旧 4" xfId="7672"/>
    <cellStyle name="常规 23 45 3" xfId="7673"/>
    <cellStyle name="差_折旧 5" xfId="7674"/>
    <cellStyle name="常规 23 45 4" xfId="7675"/>
    <cellStyle name="差_折旧 6" xfId="7676"/>
    <cellStyle name="常规 23 45 5" xfId="7677"/>
    <cellStyle name="差_折旧 7" xfId="7678"/>
    <cellStyle name="常规 12 6 3 3" xfId="7679"/>
    <cellStyle name="常规 10 10 10" xfId="7680"/>
    <cellStyle name="常规 27 39 14" xfId="7681"/>
    <cellStyle name="常规 27 44 14" xfId="7682"/>
    <cellStyle name="常规 10 10 15 2" xfId="7683"/>
    <cellStyle name="常规 10 10 16 2" xfId="7684"/>
    <cellStyle name="常规 10 10 17" xfId="7685"/>
    <cellStyle name="常规 27 2 7 4" xfId="7686"/>
    <cellStyle name="常规 10 10 17 2 2" xfId="7687"/>
    <cellStyle name="常规 10 10 2" xfId="7688"/>
    <cellStyle name="常规 15 27 8 2" xfId="7689"/>
    <cellStyle name="常规 15 32 8 2" xfId="7690"/>
    <cellStyle name="常规 10 10 2 10" xfId="7691"/>
    <cellStyle name="常规 12 45 8 2" xfId="7692"/>
    <cellStyle name="常规 10 10 2 11" xfId="7693"/>
    <cellStyle name="常规 10 10 2 12" xfId="7694"/>
    <cellStyle name="常规 10 10 2 13" xfId="7695"/>
    <cellStyle name="常规 10 10 2 14" xfId="7696"/>
    <cellStyle name="常规 10 10 2 2 10" xfId="7697"/>
    <cellStyle name="常规 3_Sheet1" xfId="7698"/>
    <cellStyle name="常规 10 10 2 2 11" xfId="7699"/>
    <cellStyle name="常规 10 10 2 2 2 8" xfId="7700"/>
    <cellStyle name="常规 10 10 2 2 5" xfId="7701"/>
    <cellStyle name="常规 10 10 2 2 7" xfId="7702"/>
    <cellStyle name="常规 10 10 2 2 9" xfId="7703"/>
    <cellStyle name="常规 10 10 2 3 2" xfId="7704"/>
    <cellStyle name="常规 10 10 2 3 3" xfId="7705"/>
    <cellStyle name="常规 10 10 2 3 5" xfId="7706"/>
    <cellStyle name="常规 10 10 2 5 2" xfId="7707"/>
    <cellStyle name="常规 10 10 2 6" xfId="7708"/>
    <cellStyle name="常规 10 10 2 7" xfId="7709"/>
    <cellStyle name="常规 10 10 2 8" xfId="7710"/>
    <cellStyle name="常规 10 10 4 2 2 2" xfId="7711"/>
    <cellStyle name="常规 10 10 2 8 2" xfId="7712"/>
    <cellStyle name="常规 8 21 13 2" xfId="7713"/>
    <cellStyle name="常规 8 16 13 2" xfId="7714"/>
    <cellStyle name="常规 10 10 3" xfId="7715"/>
    <cellStyle name="常规 2 37 2 2 2" xfId="7716"/>
    <cellStyle name="常规 2 42 2 2 2" xfId="7717"/>
    <cellStyle name="常规 10 10 3 3 2" xfId="7718"/>
    <cellStyle name="常规 2 37 3 2 2" xfId="7719"/>
    <cellStyle name="常规 2 42 3 2 2" xfId="7720"/>
    <cellStyle name="常规 10 10 4 3 2" xfId="7721"/>
    <cellStyle name="常规 10 10 4 3 2 2" xfId="7722"/>
    <cellStyle name="常规 10 10 7" xfId="7723"/>
    <cellStyle name="常规 10 10 7 2" xfId="7724"/>
    <cellStyle name="常规 10 10 8" xfId="7725"/>
    <cellStyle name="常规 10 10 8 2" xfId="7726"/>
    <cellStyle name="常规 10 10 8 2 2" xfId="7727"/>
    <cellStyle name="常规 10 10 9" xfId="7728"/>
    <cellStyle name="常规 10 10 9 2" xfId="7729"/>
    <cellStyle name="常规 2 25 12 2" xfId="7730"/>
    <cellStyle name="常规 2 30 12 2" xfId="7731"/>
    <cellStyle name="常规 10 100" xfId="7732"/>
    <cellStyle name="常规 10 4 5" xfId="7733"/>
    <cellStyle name="常规 10 101" xfId="7734"/>
    <cellStyle name="常规 10 4 6" xfId="7735"/>
    <cellStyle name="常规 10 11 10" xfId="7736"/>
    <cellStyle name="常规 10 102" xfId="7737"/>
    <cellStyle name="常规 10 4 7" xfId="7738"/>
    <cellStyle name="常规 17 16 5" xfId="7739"/>
    <cellStyle name="常规 17 21 5" xfId="7740"/>
    <cellStyle name="常规 22 16 5" xfId="7741"/>
    <cellStyle name="常规 22 21 5" xfId="7742"/>
    <cellStyle name="常规 10 11 10 2 2" xfId="7743"/>
    <cellStyle name="常规 7 8 3 2 2" xfId="7744"/>
    <cellStyle name="常规 10 11 14 2" xfId="7745"/>
    <cellStyle name="常规 7 8 3 3" xfId="7746"/>
    <cellStyle name="常规 10 11 15" xfId="7747"/>
    <cellStyle name="常规 7 8 3 3 2" xfId="7748"/>
    <cellStyle name="常规 10 11 15 2" xfId="7749"/>
    <cellStyle name="常规 23 16 5" xfId="7750"/>
    <cellStyle name="常规 23 21 5" xfId="7751"/>
    <cellStyle name="常规 10 11 15 2 2" xfId="7752"/>
    <cellStyle name="常规 7 8 3 4" xfId="7753"/>
    <cellStyle name="常规 10 11 16" xfId="7754"/>
    <cellStyle name="常规 10 11 16 2" xfId="7755"/>
    <cellStyle name="常规 10 11 16 2 2" xfId="7756"/>
    <cellStyle name="常规 10 11 17" xfId="7757"/>
    <cellStyle name="常规 10 11 17 2" xfId="7758"/>
    <cellStyle name="常规 10 11 17 2 2" xfId="7759"/>
    <cellStyle name="常规 10 11 18" xfId="7760"/>
    <cellStyle name="常规 10 11 18 2" xfId="7761"/>
    <cellStyle name="常规 27 49 3 2 2" xfId="7762"/>
    <cellStyle name="常规 70 2 2 2" xfId="7763"/>
    <cellStyle name="常规 65 2 2 2" xfId="7764"/>
    <cellStyle name="常规 10 11 2" xfId="7765"/>
    <cellStyle name="常规 10 11 2 2" xfId="7766"/>
    <cellStyle name="常规 10 11 2 2 2" xfId="7767"/>
    <cellStyle name="常规 10 11 2 2 2 2" xfId="7768"/>
    <cellStyle name="常规 10 11 2 3" xfId="7769"/>
    <cellStyle name="常规 10 11 2 3 2" xfId="7770"/>
    <cellStyle name="常规 10 11 2 4" xfId="7771"/>
    <cellStyle name="常规 8 21 14 2" xfId="7772"/>
    <cellStyle name="常规 8 16 14 2" xfId="7773"/>
    <cellStyle name="常规 10 11 3" xfId="7774"/>
    <cellStyle name="常规 10 11 3 2" xfId="7775"/>
    <cellStyle name="常规 10 11 3 2 2" xfId="7776"/>
    <cellStyle name="常规 2 38 2 2" xfId="7777"/>
    <cellStyle name="常规 2 43 2 2" xfId="7778"/>
    <cellStyle name="常规 10 11 3 3" xfId="7779"/>
    <cellStyle name="常规 2 38 2 2 2" xfId="7780"/>
    <cellStyle name="常规 10 11 3 3 2" xfId="7781"/>
    <cellStyle name="常规 2 38 2 3" xfId="7782"/>
    <cellStyle name="常规 10 11 3 4" xfId="7783"/>
    <cellStyle name="常规 10 11 4" xfId="7784"/>
    <cellStyle name="常规 10 11 4 2" xfId="7785"/>
    <cellStyle name="常规 3 2 19" xfId="7786"/>
    <cellStyle name="常规 3 2 24" xfId="7787"/>
    <cellStyle name="常规 10 11 4 2 2" xfId="7788"/>
    <cellStyle name="常规 2 38 3 2" xfId="7789"/>
    <cellStyle name="常规 2 43 3 2" xfId="7790"/>
    <cellStyle name="常规 10 11 4 3" xfId="7791"/>
    <cellStyle name="常规 2 38 3 2 2" xfId="7792"/>
    <cellStyle name="常规 10 11 4 3 2" xfId="7793"/>
    <cellStyle name="常规 2 38 3 3" xfId="7794"/>
    <cellStyle name="常规 10 11 4 4" xfId="7795"/>
    <cellStyle name="常规 10 11 5" xfId="7796"/>
    <cellStyle name="常规 10 11 5 2" xfId="7797"/>
    <cellStyle name="常规 10 11 6" xfId="7798"/>
    <cellStyle name="常规 10 11 6 2" xfId="7799"/>
    <cellStyle name="常规 10 11 6 2 2" xfId="7800"/>
    <cellStyle name="常规 10 11 7" xfId="7801"/>
    <cellStyle name="常规 10 11 7 2" xfId="7802"/>
    <cellStyle name="常规 10 11 8" xfId="7803"/>
    <cellStyle name="常规 10 11 8 2" xfId="7804"/>
    <cellStyle name="常规 10 11 8 2 2" xfId="7805"/>
    <cellStyle name="常规 10 11 9" xfId="7806"/>
    <cellStyle name="常规 10 11 9 2" xfId="7807"/>
    <cellStyle name="常规 10 12 10" xfId="7808"/>
    <cellStyle name="常规 2 11 7" xfId="7809"/>
    <cellStyle name="常规 10 12 10 2" xfId="7810"/>
    <cellStyle name="常规 2 12 7 2" xfId="7811"/>
    <cellStyle name="常规 17 4 7 3" xfId="7812"/>
    <cellStyle name="常规 10 12 11 2 2" xfId="7813"/>
    <cellStyle name="常规 2 14 7 2" xfId="7814"/>
    <cellStyle name="常规 14 45 17 2" xfId="7815"/>
    <cellStyle name="常规 10 12 13 2 2" xfId="7816"/>
    <cellStyle name="常规 2 15 7 2" xfId="7817"/>
    <cellStyle name="常规 2 20 7 2" xfId="7818"/>
    <cellStyle name="常规 10 12 14 2 2" xfId="7819"/>
    <cellStyle name="常规 2 16 7" xfId="7820"/>
    <cellStyle name="常规 2 21 7" xfId="7821"/>
    <cellStyle name="常规 10 12 15 2" xfId="7822"/>
    <cellStyle name="常规 10 12 20 2" xfId="7823"/>
    <cellStyle name="常规 2 16 7 2" xfId="7824"/>
    <cellStyle name="常规 2 21 7 2" xfId="7825"/>
    <cellStyle name="常规 10 12 15 2 2" xfId="7826"/>
    <cellStyle name="常规 10 12 16" xfId="7827"/>
    <cellStyle name="常规 10 12 21" xfId="7828"/>
    <cellStyle name="常规 2 17 7" xfId="7829"/>
    <cellStyle name="常规 2 22 7" xfId="7830"/>
    <cellStyle name="常规 10 12 16 2" xfId="7831"/>
    <cellStyle name="常规 2 17 7 2" xfId="7832"/>
    <cellStyle name="常规 2 22 7 2" xfId="7833"/>
    <cellStyle name="常规 10 12 16 2 2" xfId="7834"/>
    <cellStyle name="常规 10 12 17" xfId="7835"/>
    <cellStyle name="常规 10 12 22" xfId="7836"/>
    <cellStyle name="常规 2 18 7" xfId="7837"/>
    <cellStyle name="常规 2 23 7" xfId="7838"/>
    <cellStyle name="常规 10 12 17 2" xfId="7839"/>
    <cellStyle name="常规 10 12 18" xfId="7840"/>
    <cellStyle name="常规 10 12 23" xfId="7841"/>
    <cellStyle name="常规 2 19 7" xfId="7842"/>
    <cellStyle name="常规 2 24 7" xfId="7843"/>
    <cellStyle name="常规 14 46 17" xfId="7844"/>
    <cellStyle name="常规 10 12 18 2" xfId="7845"/>
    <cellStyle name="常规 2 19 7 2" xfId="7846"/>
    <cellStyle name="常规 2 24 7 2" xfId="7847"/>
    <cellStyle name="常规 14 46 17 2" xfId="7848"/>
    <cellStyle name="常规 10 12 18 2 2" xfId="7849"/>
    <cellStyle name="常规 10 12 19" xfId="7850"/>
    <cellStyle name="常规 10 12 24" xfId="7851"/>
    <cellStyle name="常规 2 25 7" xfId="7852"/>
    <cellStyle name="常规 2 30 7" xfId="7853"/>
    <cellStyle name="常规 10 3 2 6" xfId="7854"/>
    <cellStyle name="常规 10 12 19 2" xfId="7855"/>
    <cellStyle name="常规 2 25 7 2" xfId="7856"/>
    <cellStyle name="常规 2 30 7 2" xfId="7857"/>
    <cellStyle name="常规 10 12 19 2 2" xfId="7858"/>
    <cellStyle name="常规 2 2 9" xfId="7859"/>
    <cellStyle name="常规 14 48 11 2" xfId="7860"/>
    <cellStyle name="常规 10 12 2 3" xfId="7861"/>
    <cellStyle name="常规 2 2 9 2" xfId="7862"/>
    <cellStyle name="常规 10 12 2 3 2" xfId="7863"/>
    <cellStyle name="常规 11 36 15" xfId="7864"/>
    <cellStyle name="常规 11 41 15" xfId="7865"/>
    <cellStyle name="常规 10 12 2 3 2 2" xfId="7866"/>
    <cellStyle name="常规 14 38 2" xfId="7867"/>
    <cellStyle name="常规 14 43 2" xfId="7868"/>
    <cellStyle name="常规 10 12 2 4" xfId="7869"/>
    <cellStyle name="常规 17 25 2 3" xfId="7870"/>
    <cellStyle name="常规 17 30 2 3" xfId="7871"/>
    <cellStyle name="常规 14 38 2 2" xfId="7872"/>
    <cellStyle name="常规 14 43 2 2" xfId="7873"/>
    <cellStyle name="常规 10 12 2 4 2" xfId="7874"/>
    <cellStyle name="常规 27 8 13 2" xfId="7875"/>
    <cellStyle name="常规 17 16 3 3 2" xfId="7876"/>
    <cellStyle name="常规 17 21 3 3 2" xfId="7877"/>
    <cellStyle name="常规 14 38 3" xfId="7878"/>
    <cellStyle name="常规 14 43 3" xfId="7879"/>
    <cellStyle name="常规 10 12 2 5" xfId="7880"/>
    <cellStyle name="常规 6 43 13" xfId="7881"/>
    <cellStyle name="常规 6 38 13" xfId="7882"/>
    <cellStyle name="常规 33 3 13" xfId="7883"/>
    <cellStyle name="常规 17 25 3 3" xfId="7884"/>
    <cellStyle name="常规 17 30 3 3" xfId="7885"/>
    <cellStyle name="常规 14 38 3 2" xfId="7886"/>
    <cellStyle name="常规 14 43 3 2" xfId="7887"/>
    <cellStyle name="常规 11 19 18" xfId="7888"/>
    <cellStyle name="常规 11 24 18" xfId="7889"/>
    <cellStyle name="常规 10 12 2 5 2" xfId="7890"/>
    <cellStyle name="常规 14 38 5" xfId="7891"/>
    <cellStyle name="常规 14 43 5" xfId="7892"/>
    <cellStyle name="常规 10 12 2 7" xfId="7893"/>
    <cellStyle name="常规 14 38 6" xfId="7894"/>
    <cellStyle name="常规 14 43 6" xfId="7895"/>
    <cellStyle name="常规 10 12 2 8" xfId="7896"/>
    <cellStyle name="常规 2 3 8 2" xfId="7897"/>
    <cellStyle name="常规 10 12 3 2 2" xfId="7898"/>
    <cellStyle name="常规 12 26 15" xfId="7899"/>
    <cellStyle name="常规 12 31 15" xfId="7900"/>
    <cellStyle name="常规 10 12 3 2 2 2" xfId="7901"/>
    <cellStyle name="常规 2 39 2 2" xfId="7902"/>
    <cellStyle name="常规 2 44 2 2" xfId="7903"/>
    <cellStyle name="常规 2 3 9" xfId="7904"/>
    <cellStyle name="常规 14 48 12 2" xfId="7905"/>
    <cellStyle name="常规 10 12 3 3" xfId="7906"/>
    <cellStyle name="常规 2 39 2 2 2" xfId="7907"/>
    <cellStyle name="常规 2 3 9 2" xfId="7908"/>
    <cellStyle name="常规 10 12 3 3 2" xfId="7909"/>
    <cellStyle name="常规 2 39 2 3" xfId="7910"/>
    <cellStyle name="常规 14 39 2" xfId="7911"/>
    <cellStyle name="常规 14 44 2" xfId="7912"/>
    <cellStyle name="常规 10 12 3 4" xfId="7913"/>
    <cellStyle name="常规 2 103" xfId="7914"/>
    <cellStyle name="常规 2 4 8" xfId="7915"/>
    <cellStyle name="常规 33 45 10 2" xfId="7916"/>
    <cellStyle name="常规 10 12 4 2" xfId="7917"/>
    <cellStyle name="常规 2 4 8 2" xfId="7918"/>
    <cellStyle name="常规 10 12 4 2 2" xfId="7919"/>
    <cellStyle name="常规 2 39 3 2" xfId="7920"/>
    <cellStyle name="常规 2 44 3 2" xfId="7921"/>
    <cellStyle name="常规 2 104" xfId="7922"/>
    <cellStyle name="常规 2 4 9" xfId="7923"/>
    <cellStyle name="常规 14 48 13 2" xfId="7924"/>
    <cellStyle name="常规 10 12 4 3" xfId="7925"/>
    <cellStyle name="常规 2 4 9 2" xfId="7926"/>
    <cellStyle name="常规 2 39 3 2 2" xfId="7927"/>
    <cellStyle name="常规 10 12 4 3 2" xfId="7928"/>
    <cellStyle name="常规 2 5 8" xfId="7929"/>
    <cellStyle name="常规 33 45 11 2" xfId="7930"/>
    <cellStyle name="常规 10 12 5 2" xfId="7931"/>
    <cellStyle name="常规 2 6 8" xfId="7932"/>
    <cellStyle name="常规 33 45 12 2" xfId="7933"/>
    <cellStyle name="常规 10 12 6 2" xfId="7934"/>
    <cellStyle name="常规 2 7 8" xfId="7935"/>
    <cellStyle name="常规 33 45 13 2" xfId="7936"/>
    <cellStyle name="常规 10 12 7 2" xfId="7937"/>
    <cellStyle name="常规 2 8 8" xfId="7938"/>
    <cellStyle name="输入 2 8" xfId="7939"/>
    <cellStyle name="常规 33 45 14 2" xfId="7940"/>
    <cellStyle name="常规 10 12 8 2" xfId="7941"/>
    <cellStyle name="常规 33 45 15" xfId="7942"/>
    <cellStyle name="常规 10 12 9" xfId="7943"/>
    <cellStyle name="常规 2 9 8" xfId="7944"/>
    <cellStyle name="输入 3 8" xfId="7945"/>
    <cellStyle name="常规 33 45 15 2" xfId="7946"/>
    <cellStyle name="常规 10 12 9 2" xfId="7947"/>
    <cellStyle name="常规 2 9 8 2" xfId="7948"/>
    <cellStyle name="常规 10 12 9 2 2" xfId="7949"/>
    <cellStyle name="常规 10 13 10" xfId="7950"/>
    <cellStyle name="常规 3 11 7" xfId="7951"/>
    <cellStyle name="常规 10 13 10 2" xfId="7952"/>
    <cellStyle name="常规 3 11 7 2" xfId="7953"/>
    <cellStyle name="常规 27 3 7 3" xfId="7954"/>
    <cellStyle name="常规 10 13 10 2 2" xfId="7955"/>
    <cellStyle name="常规 3 12 7" xfId="7956"/>
    <cellStyle name="常规 10 13 11 2" xfId="7957"/>
    <cellStyle name="常规 3 12 7 2" xfId="7958"/>
    <cellStyle name="常规 27 4 7 3" xfId="7959"/>
    <cellStyle name="常规 10 13 11 2 2" xfId="7960"/>
    <cellStyle name="常规 26 18 5 2" xfId="7961"/>
    <cellStyle name="常规 26 23 5 2" xfId="7962"/>
    <cellStyle name="常规 10 13 12" xfId="7963"/>
    <cellStyle name="常规 3 13 7" xfId="7964"/>
    <cellStyle name="常规 10 13 12 2" xfId="7965"/>
    <cellStyle name="常规 15 4 15" xfId="7966"/>
    <cellStyle name="常规 3 13 7 2" xfId="7967"/>
    <cellStyle name="常规 27 5 7 3" xfId="7968"/>
    <cellStyle name="常规 10 13 12 2 2" xfId="7969"/>
    <cellStyle name="常规 23 36 5 2" xfId="7970"/>
    <cellStyle name="常规 23 41 5 2" xfId="7971"/>
    <cellStyle name="常规 10 13 13" xfId="7972"/>
    <cellStyle name="常规 3 14 7" xfId="7973"/>
    <cellStyle name="常规 10 13 13 2" xfId="7974"/>
    <cellStyle name="常规 15 49 5 2" xfId="7975"/>
    <cellStyle name="常规 10 13 14" xfId="7976"/>
    <cellStyle name="常规 3 15 7" xfId="7977"/>
    <cellStyle name="常规 3 20 7" xfId="7978"/>
    <cellStyle name="常规 10 13 14 2" xfId="7979"/>
    <cellStyle name="常规 3 15 7 2" xfId="7980"/>
    <cellStyle name="常规 3 20 7 2" xfId="7981"/>
    <cellStyle name="常规 10 13 14 2 2" xfId="7982"/>
    <cellStyle name="常规 10 13 15" xfId="7983"/>
    <cellStyle name="常规 3 16 7" xfId="7984"/>
    <cellStyle name="常规 3 21 7" xfId="7985"/>
    <cellStyle name="常规 10 13 15 2" xfId="7986"/>
    <cellStyle name="常规 14 9 4 2" xfId="7987"/>
    <cellStyle name="常规 10 13 16" xfId="7988"/>
    <cellStyle name="常规 3 17 7" xfId="7989"/>
    <cellStyle name="常规 3 22 7" xfId="7990"/>
    <cellStyle name="常规 10 13 16 2" xfId="7991"/>
    <cellStyle name="常规 10 13 17" xfId="7992"/>
    <cellStyle name="常规 3 18 7" xfId="7993"/>
    <cellStyle name="常规 3 23 7" xfId="7994"/>
    <cellStyle name="常规 10 13 17 2" xfId="7995"/>
    <cellStyle name="常规 3 18 7 2" xfId="7996"/>
    <cellStyle name="常规 3 23 7 2" xfId="7997"/>
    <cellStyle name="常规 10 13 17 2 2" xfId="7998"/>
    <cellStyle name="常规 10 13 18" xfId="7999"/>
    <cellStyle name="常规 3 19 7" xfId="8000"/>
    <cellStyle name="常规 3 24 7" xfId="8001"/>
    <cellStyle name="常规 10 13 18 2" xfId="8002"/>
    <cellStyle name="常规 3 2 8 2" xfId="8003"/>
    <cellStyle name="常规 10 13 2 2 2" xfId="8004"/>
    <cellStyle name="常规 10 13 2 2 2 2" xfId="8005"/>
    <cellStyle name="常规 3 2 9" xfId="8006"/>
    <cellStyle name="常规 10 13 2 3" xfId="8007"/>
    <cellStyle name="常规 3 2 9 2" xfId="8008"/>
    <cellStyle name="常规 10 13 2 3 2" xfId="8009"/>
    <cellStyle name="常规 10 13 2 3 2 2" xfId="8010"/>
    <cellStyle name="常规 10 13 2 4" xfId="8011"/>
    <cellStyle name="常规 14 46 11" xfId="8012"/>
    <cellStyle name="常规 10 13 2 4 2" xfId="8013"/>
    <cellStyle name="解释性文本 6 7" xfId="8014"/>
    <cellStyle name="常规 26 18 16" xfId="8015"/>
    <cellStyle name="常规 26 23 16" xfId="8016"/>
    <cellStyle name="常规 8 21 16 2" xfId="8017"/>
    <cellStyle name="常规 8 16 16 2" xfId="8018"/>
    <cellStyle name="常规 10 13 3" xfId="8019"/>
    <cellStyle name="常规 3 3 8" xfId="8020"/>
    <cellStyle name="常规 26 18 16 2" xfId="8021"/>
    <cellStyle name="常规 26 23 16 2" xfId="8022"/>
    <cellStyle name="常规 10 13 3 2" xfId="8023"/>
    <cellStyle name="常规 3 3 8 2" xfId="8024"/>
    <cellStyle name="常规 10 13 3 2 2" xfId="8025"/>
    <cellStyle name="常规 3 3 9" xfId="8026"/>
    <cellStyle name="常规 2 45 2 2" xfId="8027"/>
    <cellStyle name="常规 2 50 2 2" xfId="8028"/>
    <cellStyle name="常规 10 13 3 3" xfId="8029"/>
    <cellStyle name="常规 3 3 9 2" xfId="8030"/>
    <cellStyle name="常规 10 13 3 3 2" xfId="8031"/>
    <cellStyle name="常规 2 50 2 3" xfId="8032"/>
    <cellStyle name="常规 10 13 3 4" xfId="8033"/>
    <cellStyle name="解释性文本 6 8" xfId="8034"/>
    <cellStyle name="常规 26 18 17" xfId="8035"/>
    <cellStyle name="常规 26 23 17" xfId="8036"/>
    <cellStyle name="常规 10 13 4" xfId="8037"/>
    <cellStyle name="常规 3 103" xfId="8038"/>
    <cellStyle name="常规 3 4 8" xfId="8039"/>
    <cellStyle name="常规 26 18 17 2" xfId="8040"/>
    <cellStyle name="常规 26 23 17 2" xfId="8041"/>
    <cellStyle name="常规 10 13 4 2" xfId="8042"/>
    <cellStyle name="常规 3 4 8 2" xfId="8043"/>
    <cellStyle name="常规 10 2 2 5 3" xfId="8044"/>
    <cellStyle name="常规 10 13 4 2 2" xfId="8045"/>
    <cellStyle name="常规 10 13 4 2 2 2" xfId="8046"/>
    <cellStyle name="常规 10 13 4 4 2" xfId="8047"/>
    <cellStyle name="常规 26 18 18" xfId="8048"/>
    <cellStyle name="常规 26 23 18" xfId="8049"/>
    <cellStyle name="常规 10 13 5" xfId="8050"/>
    <cellStyle name="常规 3 5 8" xfId="8051"/>
    <cellStyle name="常规 10 13 5 2" xfId="8052"/>
    <cellStyle name="常规 3 5 8 2" xfId="8053"/>
    <cellStyle name="常规 10 13 5 2 2" xfId="8054"/>
    <cellStyle name="常规 10 13 6" xfId="8055"/>
    <cellStyle name="常规 3 6 8" xfId="8056"/>
    <cellStyle name="常规 10 13 6 2" xfId="8057"/>
    <cellStyle name="常规 10 13 7" xfId="8058"/>
    <cellStyle name="常规 3 7 8" xfId="8059"/>
    <cellStyle name="常规 10 13 7 2" xfId="8060"/>
    <cellStyle name="常规 10 13 8" xfId="8061"/>
    <cellStyle name="常规 3 8 8" xfId="8062"/>
    <cellStyle name="常规 10 13 8 2" xfId="8063"/>
    <cellStyle name="常规 10 13 9" xfId="8064"/>
    <cellStyle name="常规 3 9 8" xfId="8065"/>
    <cellStyle name="常规 10 13 9 2" xfId="8066"/>
    <cellStyle name="常规 10 14 10" xfId="8067"/>
    <cellStyle name="常规 10 14 10 2" xfId="8068"/>
    <cellStyle name="常规 10 14 11" xfId="8069"/>
    <cellStyle name="常规 10 14 11 2" xfId="8070"/>
    <cellStyle name="常规 10 14 12" xfId="8071"/>
    <cellStyle name="常规 10 14 12 2" xfId="8072"/>
    <cellStyle name="常规 10 14 12 2 2" xfId="8073"/>
    <cellStyle name="常规 10 14 13" xfId="8074"/>
    <cellStyle name="常规 10 14 13 2" xfId="8075"/>
    <cellStyle name="常规 10 14 14" xfId="8076"/>
    <cellStyle name="常规 10 14 15" xfId="8077"/>
    <cellStyle name="常规 10 14 15 2" xfId="8078"/>
    <cellStyle name="常规 14 9 9 2" xfId="8079"/>
    <cellStyle name="常规 10 14 16" xfId="8080"/>
    <cellStyle name="常规 10 14 16 2" xfId="8081"/>
    <cellStyle name="常规 10 14 16 2 2" xfId="8082"/>
    <cellStyle name="常规 10 14 17" xfId="8083"/>
    <cellStyle name="常规 10 14 17 2" xfId="8084"/>
    <cellStyle name="常规 10 14 18" xfId="8085"/>
    <cellStyle name="常规 10 14 2 3" xfId="8086"/>
    <cellStyle name="注释 6 2 2" xfId="8087"/>
    <cellStyle name="常规 12 10" xfId="8088"/>
    <cellStyle name="常规 10 14 2 4" xfId="8089"/>
    <cellStyle name="常规 8 21 17 2" xfId="8090"/>
    <cellStyle name="常规 8 16 17 2" xfId="8091"/>
    <cellStyle name="常规 10 14 3" xfId="8092"/>
    <cellStyle name="常规 4 3 8 2" xfId="8093"/>
    <cellStyle name="常规 12 48 2" xfId="8094"/>
    <cellStyle name="常规 12 53 2" xfId="8095"/>
    <cellStyle name="常规 10 14 3 2 2" xfId="8096"/>
    <cellStyle name="常规 23 16 12" xfId="8097"/>
    <cellStyle name="常规 23 21 12" xfId="8098"/>
    <cellStyle name="常规 12 48 2 2" xfId="8099"/>
    <cellStyle name="常规 12 53 2 2" xfId="8100"/>
    <cellStyle name="常规 10 14 3 2 2 2" xfId="8101"/>
    <cellStyle name="常规 2 46 2 2" xfId="8102"/>
    <cellStyle name="常规 2 51 2 2" xfId="8103"/>
    <cellStyle name="常规 4 3 9" xfId="8104"/>
    <cellStyle name="常规 12 49" xfId="8105"/>
    <cellStyle name="常规 12 54" xfId="8106"/>
    <cellStyle name="常规 10 14 3 3" xfId="8107"/>
    <cellStyle name="常规 4 3 9 2" xfId="8108"/>
    <cellStyle name="常规 12 49 2" xfId="8109"/>
    <cellStyle name="常规 12 54 2" xfId="8110"/>
    <cellStyle name="常规 10 14 3 3 2" xfId="8111"/>
    <cellStyle name="常规 2 46 2 3" xfId="8112"/>
    <cellStyle name="注释 6 3 2" xfId="8113"/>
    <cellStyle name="常规 12 55" xfId="8114"/>
    <cellStyle name="常规 12 60" xfId="8115"/>
    <cellStyle name="常规 10 14 3 4" xfId="8116"/>
    <cellStyle name="常规 10 14 4" xfId="8117"/>
    <cellStyle name="常规 10 14 4 2 2" xfId="8118"/>
    <cellStyle name="常规 10 14 4 3 2" xfId="8119"/>
    <cellStyle name="常规 2 46 3 3" xfId="8120"/>
    <cellStyle name="常规 10 14 4 4" xfId="8121"/>
    <cellStyle name="常规 10 14 5" xfId="8122"/>
    <cellStyle name="常规 10 14 5 2" xfId="8123"/>
    <cellStyle name="常规 10 14 6" xfId="8124"/>
    <cellStyle name="常规 10 14 6 2" xfId="8125"/>
    <cellStyle name="常规 10 14 7" xfId="8126"/>
    <cellStyle name="常规 10 14 7 2" xfId="8127"/>
    <cellStyle name="常规 10 14 7 2 2" xfId="8128"/>
    <cellStyle name="常规 10 14 8" xfId="8129"/>
    <cellStyle name="常规 10 14 8 2" xfId="8130"/>
    <cellStyle name="常规 10 14 9" xfId="8131"/>
    <cellStyle name="常规 10 14 9 2" xfId="8132"/>
    <cellStyle name="常规 12 7 3 3" xfId="8133"/>
    <cellStyle name="常规 10 15 10" xfId="8134"/>
    <cellStyle name="常规 10 20 10" xfId="8135"/>
    <cellStyle name="常规 33 38 14" xfId="8136"/>
    <cellStyle name="常规 33 43 14" xfId="8137"/>
    <cellStyle name="常规 12 7 3 3 2" xfId="8138"/>
    <cellStyle name="常规 10 15 10 2" xfId="8139"/>
    <cellStyle name="常规 10 20 10 2" xfId="8140"/>
    <cellStyle name="常规 12 7 3 4" xfId="8141"/>
    <cellStyle name="常规 10 15 11" xfId="8142"/>
    <cellStyle name="常规 10 20 11" xfId="8143"/>
    <cellStyle name="常规 10 15 11 2" xfId="8144"/>
    <cellStyle name="常规 10 20 11 2" xfId="8145"/>
    <cellStyle name="常规 10 15 11 2 2" xfId="8146"/>
    <cellStyle name="常规 26 47 10 2" xfId="8147"/>
    <cellStyle name="常规 10 15 12" xfId="8148"/>
    <cellStyle name="常规 10 20 12" xfId="8149"/>
    <cellStyle name="常规 10 15 12 2" xfId="8150"/>
    <cellStyle name="常规 10 20 12 2" xfId="8151"/>
    <cellStyle name="常规 10 15 12 2 2" xfId="8152"/>
    <cellStyle name="常规 10 15 13" xfId="8153"/>
    <cellStyle name="常规 10 20 13" xfId="8154"/>
    <cellStyle name="常规 10 15 13 2" xfId="8155"/>
    <cellStyle name="常规 10 20 13 2" xfId="8156"/>
    <cellStyle name="常规 10 15 13 2 2" xfId="8157"/>
    <cellStyle name="常规 27 6 4 3 2" xfId="8158"/>
    <cellStyle name="常规 10 15 14" xfId="8159"/>
    <cellStyle name="常规 10 20 14" xfId="8160"/>
    <cellStyle name="常规 10 15 15" xfId="8161"/>
    <cellStyle name="常规 10 20 15" xfId="8162"/>
    <cellStyle name="常规 33 44 14" xfId="8163"/>
    <cellStyle name="常规 33 39 14" xfId="8164"/>
    <cellStyle name="常规 10 15 15 2" xfId="8165"/>
    <cellStyle name="常规 10 20 15 2" xfId="8166"/>
    <cellStyle name="常规 10 15 16" xfId="8167"/>
    <cellStyle name="常规 10 20 16" xfId="8168"/>
    <cellStyle name="常规 10 15 16 2" xfId="8169"/>
    <cellStyle name="常规 10 20 16 2" xfId="8170"/>
    <cellStyle name="常规 10 15 17" xfId="8171"/>
    <cellStyle name="常规 10 20 17" xfId="8172"/>
    <cellStyle name="常规 10 15 17 2" xfId="8173"/>
    <cellStyle name="常规 10 20 17 2" xfId="8174"/>
    <cellStyle name="常规 10 15 18" xfId="8175"/>
    <cellStyle name="常规 10 20 18" xfId="8176"/>
    <cellStyle name="常规 27 11 13 2" xfId="8177"/>
    <cellStyle name="常规 10 15 2 2 2" xfId="8178"/>
    <cellStyle name="常规 10 20 2 2 2" xfId="8179"/>
    <cellStyle name="常规 10 15 2 2 2 2" xfId="8180"/>
    <cellStyle name="常规 27 11 14" xfId="8181"/>
    <cellStyle name="常规 10 15 2 3" xfId="8182"/>
    <cellStyle name="常规 10 20 2 3" xfId="8183"/>
    <cellStyle name="常规 27 11 14 2" xfId="8184"/>
    <cellStyle name="常规 10 15 2 3 2" xfId="8185"/>
    <cellStyle name="常规 10 20 2 3 2" xfId="8186"/>
    <cellStyle name="常规 10 15 2 3 2 2" xfId="8187"/>
    <cellStyle name="常规 27 11 15" xfId="8188"/>
    <cellStyle name="注释 7 2 2" xfId="8189"/>
    <cellStyle name="常规 17 10" xfId="8190"/>
    <cellStyle name="常规 22 10" xfId="8191"/>
    <cellStyle name="常规 10 15 2 4" xfId="8192"/>
    <cellStyle name="常规 10 20 2 4" xfId="8193"/>
    <cellStyle name="常规 8 21 18 2" xfId="8194"/>
    <cellStyle name="常规 8 16 18 2" xfId="8195"/>
    <cellStyle name="常规 10 15 3" xfId="8196"/>
    <cellStyle name="常规 10 20 3" xfId="8197"/>
    <cellStyle name="常规 17 48" xfId="8198"/>
    <cellStyle name="常规 17 53" xfId="8199"/>
    <cellStyle name="常规 22 48" xfId="8200"/>
    <cellStyle name="常规 22 53" xfId="8201"/>
    <cellStyle name="常规 10 15 3 2" xfId="8202"/>
    <cellStyle name="常规 10 20 3 2" xfId="8203"/>
    <cellStyle name="常规 17 48 2" xfId="8204"/>
    <cellStyle name="常规 17 53 2" xfId="8205"/>
    <cellStyle name="常规 22 48 2" xfId="8206"/>
    <cellStyle name="常规 22 53 2" xfId="8207"/>
    <cellStyle name="常规 10 15 3 2 2" xfId="8208"/>
    <cellStyle name="常规 10 20 3 2 2" xfId="8209"/>
    <cellStyle name="常规 17 49" xfId="8210"/>
    <cellStyle name="常规 17 54" xfId="8211"/>
    <cellStyle name="常规 22 49" xfId="8212"/>
    <cellStyle name="常规 22 54" xfId="8213"/>
    <cellStyle name="常规 2 47 2 2" xfId="8214"/>
    <cellStyle name="常规 2 52 2 2" xfId="8215"/>
    <cellStyle name="常规 10 15 3 3" xfId="8216"/>
    <cellStyle name="常规 10 20 3 3" xfId="8217"/>
    <cellStyle name="常规 17 49 2" xfId="8218"/>
    <cellStyle name="常规 17 54 2" xfId="8219"/>
    <cellStyle name="常规 22 49 2" xfId="8220"/>
    <cellStyle name="常规 22 54 2" xfId="8221"/>
    <cellStyle name="常规 10 15 3 3 2" xfId="8222"/>
    <cellStyle name="常规 10 20 3 3 2" xfId="8223"/>
    <cellStyle name="注释 7 3 2" xfId="8224"/>
    <cellStyle name="常规 17 55" xfId="8225"/>
    <cellStyle name="常规 17 60" xfId="8226"/>
    <cellStyle name="常规 22 55" xfId="8227"/>
    <cellStyle name="常规 22 60" xfId="8228"/>
    <cellStyle name="常规 10 15 3 4" xfId="8229"/>
    <cellStyle name="常规 10 20 3 4" xfId="8230"/>
    <cellStyle name="常规 10 15 4" xfId="8231"/>
    <cellStyle name="常规 10 20 4" xfId="8232"/>
    <cellStyle name="常规 22 98" xfId="8233"/>
    <cellStyle name="常规 10 15 4 2" xfId="8234"/>
    <cellStyle name="常规 10 20 4 2" xfId="8235"/>
    <cellStyle name="常规 10 15 4 2 2" xfId="8236"/>
    <cellStyle name="常规 10 20 4 2 2" xfId="8237"/>
    <cellStyle name="常规 22 99" xfId="8238"/>
    <cellStyle name="常规 2 47 3 2" xfId="8239"/>
    <cellStyle name="常规 2 52 3 2" xfId="8240"/>
    <cellStyle name="常规 10 15 4 3" xfId="8241"/>
    <cellStyle name="常规 10 20 4 3" xfId="8242"/>
    <cellStyle name="常规 10 15 4 3 2" xfId="8243"/>
    <cellStyle name="常规 10 20 4 3 2" xfId="8244"/>
    <cellStyle name="常规 10 15 4 4" xfId="8245"/>
    <cellStyle name="常规 10 20 4 4" xfId="8246"/>
    <cellStyle name="常规 10 27 2 2 2" xfId="8247"/>
    <cellStyle name="常规 10 32 2 2 2" xfId="8248"/>
    <cellStyle name="常规 10 15 5" xfId="8249"/>
    <cellStyle name="常规 10 20 5" xfId="8250"/>
    <cellStyle name="常规 10 15 5 2" xfId="8251"/>
    <cellStyle name="常规 10 20 5 2" xfId="8252"/>
    <cellStyle name="常规 10 15 5 2 2" xfId="8253"/>
    <cellStyle name="常规 10 15 6" xfId="8254"/>
    <cellStyle name="常规 10 20 6" xfId="8255"/>
    <cellStyle name="常规 10 15 6 2" xfId="8256"/>
    <cellStyle name="常规 10 20 6 2" xfId="8257"/>
    <cellStyle name="常规 10 15 7" xfId="8258"/>
    <cellStyle name="常规 10 20 7" xfId="8259"/>
    <cellStyle name="常规 27 12 13" xfId="8260"/>
    <cellStyle name="常规 10 15 7 2" xfId="8261"/>
    <cellStyle name="常规 10 20 7 2" xfId="8262"/>
    <cellStyle name="常规 27 12 13 2" xfId="8263"/>
    <cellStyle name="常规 10 15 7 2 2" xfId="8264"/>
    <cellStyle name="常规 10 15 8" xfId="8265"/>
    <cellStyle name="常规 10 20 8" xfId="8266"/>
    <cellStyle name="常规 18 48" xfId="8267"/>
    <cellStyle name="常规 18 53" xfId="8268"/>
    <cellStyle name="常规 23 48" xfId="8269"/>
    <cellStyle name="常规 23 53" xfId="8270"/>
    <cellStyle name="常规 10 15 8 2" xfId="8271"/>
    <cellStyle name="常规 10 20 8 2" xfId="8272"/>
    <cellStyle name="常规 10 15 9" xfId="8273"/>
    <cellStyle name="常规 10 20 9" xfId="8274"/>
    <cellStyle name="常规 23 98" xfId="8275"/>
    <cellStyle name="常规 10 15 9 2" xfId="8276"/>
    <cellStyle name="常规 10 20 9 2" xfId="8277"/>
    <cellStyle name="常规 10 16 10" xfId="8278"/>
    <cellStyle name="常规 10 21 10" xfId="8279"/>
    <cellStyle name="常规 10 16 10 2" xfId="8280"/>
    <cellStyle name="常规 10 21 10 2" xfId="8281"/>
    <cellStyle name="常规 10 16 11" xfId="8282"/>
    <cellStyle name="常规 10 21 11" xfId="8283"/>
    <cellStyle name="常规 10 16 11 2" xfId="8284"/>
    <cellStyle name="常规 10 21 11 2" xfId="8285"/>
    <cellStyle name="常规 26 47 15 2" xfId="8286"/>
    <cellStyle name="常规 10 16 12" xfId="8287"/>
    <cellStyle name="常规 10 21 12" xfId="8288"/>
    <cellStyle name="常规 17 17 10" xfId="8289"/>
    <cellStyle name="常规 17 22 10" xfId="8290"/>
    <cellStyle name="常规 22 17 10" xfId="8291"/>
    <cellStyle name="常规 22 22 10" xfId="8292"/>
    <cellStyle name="常规 10 16 12 2" xfId="8293"/>
    <cellStyle name="常规 10 21 12 2" xfId="8294"/>
    <cellStyle name="常规 17 17 10 2" xfId="8295"/>
    <cellStyle name="常规 17 22 10 2" xfId="8296"/>
    <cellStyle name="常规 22 17 10 2" xfId="8297"/>
    <cellStyle name="常规 22 22 10 2" xfId="8298"/>
    <cellStyle name="常规 10 16 12 2 2" xfId="8299"/>
    <cellStyle name="常规 10 16 13" xfId="8300"/>
    <cellStyle name="常规 10 21 13" xfId="8301"/>
    <cellStyle name="常规 10 16 13 2" xfId="8302"/>
    <cellStyle name="常规 10 21 13 2" xfId="8303"/>
    <cellStyle name="常规 10 16 13 2 2" xfId="8304"/>
    <cellStyle name="常规 7 9 3 2" xfId="8305"/>
    <cellStyle name="常规 10 16 14" xfId="8306"/>
    <cellStyle name="常规 10 21 14" xfId="8307"/>
    <cellStyle name="常规 7 9 3 2 2" xfId="8308"/>
    <cellStyle name="常规 10 16 14 2" xfId="8309"/>
    <cellStyle name="常规 10 21 14 2" xfId="8310"/>
    <cellStyle name="常规 17 4 14" xfId="8311"/>
    <cellStyle name="常规 22 4 14" xfId="8312"/>
    <cellStyle name="常规 10 16 14 2 2" xfId="8313"/>
    <cellStyle name="常规 7 9 3 3" xfId="8314"/>
    <cellStyle name="常规 10 16 15" xfId="8315"/>
    <cellStyle name="常规 10 21 15" xfId="8316"/>
    <cellStyle name="常规 7 9 3 3 2" xfId="8317"/>
    <cellStyle name="常规 10 16 15 2" xfId="8318"/>
    <cellStyle name="常规 10 21 15 2" xfId="8319"/>
    <cellStyle name="常规 7 9 3 4" xfId="8320"/>
    <cellStyle name="常规 10 16 16" xfId="8321"/>
    <cellStyle name="常规 10 21 16" xfId="8322"/>
    <cellStyle name="常规 10 16 16 2" xfId="8323"/>
    <cellStyle name="常规 10 21 16 2" xfId="8324"/>
    <cellStyle name="常规 10 16 17" xfId="8325"/>
    <cellStyle name="常规 10 21 17" xfId="8326"/>
    <cellStyle name="常规 17 18 10" xfId="8327"/>
    <cellStyle name="常规 17 23 10" xfId="8328"/>
    <cellStyle name="常规 22 18 10" xfId="8329"/>
    <cellStyle name="常规 22 23 10" xfId="8330"/>
    <cellStyle name="常规 10 16 17 2" xfId="8331"/>
    <cellStyle name="常规 10 21 17 2" xfId="8332"/>
    <cellStyle name="常规 14 2 13 2" xfId="8333"/>
    <cellStyle name="常规 10 16 18" xfId="8334"/>
    <cellStyle name="常规 10 21 18" xfId="8335"/>
    <cellStyle name="常规 4 86" xfId="8336"/>
    <cellStyle name="常规 27 16 13 2" xfId="8337"/>
    <cellStyle name="常规 27 21 13 2" xfId="8338"/>
    <cellStyle name="常规 10 16 2 2 2" xfId="8339"/>
    <cellStyle name="常规 10 21 2 2 2" xfId="8340"/>
    <cellStyle name="常规 10 16 2 2 2 2" xfId="8341"/>
    <cellStyle name="常规 27 16 14" xfId="8342"/>
    <cellStyle name="常规 27 21 14" xfId="8343"/>
    <cellStyle name="常规 10 16 2 3" xfId="8344"/>
    <cellStyle name="常规 10 21 2 3" xfId="8345"/>
    <cellStyle name="常规 10 16 3" xfId="8346"/>
    <cellStyle name="常规 10 21 3" xfId="8347"/>
    <cellStyle name="常规 6 3 8" xfId="8348"/>
    <cellStyle name="常规 27 48" xfId="8349"/>
    <cellStyle name="常规 27 53" xfId="8350"/>
    <cellStyle name="常规 10 16 3 2" xfId="8351"/>
    <cellStyle name="常规 10 21 3 2" xfId="8352"/>
    <cellStyle name="常规 6 3 8 2" xfId="8353"/>
    <cellStyle name="常规 27 48 2" xfId="8354"/>
    <cellStyle name="常规 27 53 2" xfId="8355"/>
    <cellStyle name="常规 10 16 3 2 2" xfId="8356"/>
    <cellStyle name="常规 10 21 3 2 2" xfId="8357"/>
    <cellStyle name="常规 6 3 9" xfId="8358"/>
    <cellStyle name="常规 27 49" xfId="8359"/>
    <cellStyle name="常规 27 54" xfId="8360"/>
    <cellStyle name="常规 2 48 2 2" xfId="8361"/>
    <cellStyle name="常规 2 53 2 2" xfId="8362"/>
    <cellStyle name="常规 10 16 3 3" xfId="8363"/>
    <cellStyle name="常规 10 21 3 3" xfId="8364"/>
    <cellStyle name="常规 6 3 9 2" xfId="8365"/>
    <cellStyle name="常规 27 49 2" xfId="8366"/>
    <cellStyle name="常规 27 54 2" xfId="8367"/>
    <cellStyle name="常规 10 16 3 3 2" xfId="8368"/>
    <cellStyle name="常规 10 21 3 3 2" xfId="8369"/>
    <cellStyle name="常规 27 49 2 2" xfId="8370"/>
    <cellStyle name="常规 27 54 2 2" xfId="8371"/>
    <cellStyle name="常规 10 16 3 3 2 2" xfId="8372"/>
    <cellStyle name="注释 8 3 2" xfId="8373"/>
    <cellStyle name="常规 27 55" xfId="8374"/>
    <cellStyle name="常规 27 60" xfId="8375"/>
    <cellStyle name="常规 2 48 2 3" xfId="8376"/>
    <cellStyle name="常规 10 16 3 4" xfId="8377"/>
    <cellStyle name="常规 10 21 3 4" xfId="8378"/>
    <cellStyle name="常规 27 55 2" xfId="8379"/>
    <cellStyle name="常规 27 60 2" xfId="8380"/>
    <cellStyle name="常规 10 16 3 4 2" xfId="8381"/>
    <cellStyle name="常规 10 16 4" xfId="8382"/>
    <cellStyle name="常规 10 21 4" xfId="8383"/>
    <cellStyle name="常规 10 16 4 2" xfId="8384"/>
    <cellStyle name="常规 10 21 4 2" xfId="8385"/>
    <cellStyle name="常规 10 16 4 2 2" xfId="8386"/>
    <cellStyle name="常规 10 21 4 2 2" xfId="8387"/>
    <cellStyle name="常规 2 48 3 2" xfId="8388"/>
    <cellStyle name="常规 2 53 3 2" xfId="8389"/>
    <cellStyle name="常规 10 16 4 3" xfId="8390"/>
    <cellStyle name="常规 10 21 4 3" xfId="8391"/>
    <cellStyle name="常规 10 16 4 3 2" xfId="8392"/>
    <cellStyle name="常规 10 21 4 3 2" xfId="8393"/>
    <cellStyle name="常规 2 48 3 3" xfId="8394"/>
    <cellStyle name="常规 10 16 4 4" xfId="8395"/>
    <cellStyle name="常规 10 21 4 4" xfId="8396"/>
    <cellStyle name="常规 3 3 5 2 2 2" xfId="8397"/>
    <cellStyle name="常规 10 27 2 3 2" xfId="8398"/>
    <cellStyle name="常规 10 32 2 3 2" xfId="8399"/>
    <cellStyle name="常规 10 16 5" xfId="8400"/>
    <cellStyle name="常规 10 21 5" xfId="8401"/>
    <cellStyle name="常规 10 16 5 2" xfId="8402"/>
    <cellStyle name="常规 10 21 5 2" xfId="8403"/>
    <cellStyle name="常规 10 16 6" xfId="8404"/>
    <cellStyle name="常规 10 21 6" xfId="8405"/>
    <cellStyle name="常规 10 16 6 2" xfId="8406"/>
    <cellStyle name="常规 10 21 6 2" xfId="8407"/>
    <cellStyle name="常规 10 16 7" xfId="8408"/>
    <cellStyle name="常规 10 21 7" xfId="8409"/>
    <cellStyle name="常规 27 17 13" xfId="8410"/>
    <cellStyle name="常规 27 22 13" xfId="8411"/>
    <cellStyle name="常规 10 16 7 2" xfId="8412"/>
    <cellStyle name="常规 10 21 7 2" xfId="8413"/>
    <cellStyle name="常规 10 16 8" xfId="8414"/>
    <cellStyle name="常规 10 21 8" xfId="8415"/>
    <cellStyle name="常规 10 16 8 2" xfId="8416"/>
    <cellStyle name="常规 10 21 8 2" xfId="8417"/>
    <cellStyle name="常规 17 47 2 2 2" xfId="8418"/>
    <cellStyle name="常规 10 16 9" xfId="8419"/>
    <cellStyle name="常规 10 21 9" xfId="8420"/>
    <cellStyle name="常规 10 16 9 2" xfId="8421"/>
    <cellStyle name="常规 10 21 9 2" xfId="8422"/>
    <cellStyle name="常规 10 17 10" xfId="8423"/>
    <cellStyle name="常规 10 22 10" xfId="8424"/>
    <cellStyle name="常规 10 17 10 2" xfId="8425"/>
    <cellStyle name="常规 10 22 10 2" xfId="8426"/>
    <cellStyle name="常规 10 17 12 2" xfId="8427"/>
    <cellStyle name="常规 10 22 12 2" xfId="8428"/>
    <cellStyle name="常规 10 17 13" xfId="8429"/>
    <cellStyle name="常规 10 22 13" xfId="8430"/>
    <cellStyle name="常规 15 45 17" xfId="8431"/>
    <cellStyle name="常规 10 17 13 2" xfId="8432"/>
    <cellStyle name="常规 10 22 13 2" xfId="8433"/>
    <cellStyle name="常规 7 9 8 2" xfId="8434"/>
    <cellStyle name="常规 10 17 14" xfId="8435"/>
    <cellStyle name="常规 10 22 14" xfId="8436"/>
    <cellStyle name="常规 10 17 14 2" xfId="8437"/>
    <cellStyle name="常规 10 22 14 2" xfId="8438"/>
    <cellStyle name="常规 10 17 15" xfId="8439"/>
    <cellStyle name="常规 10 22 15" xfId="8440"/>
    <cellStyle name="常规 10 22 20" xfId="8441"/>
    <cellStyle name="常规 10 17 15 2" xfId="8442"/>
    <cellStyle name="常规 10 22 15 2" xfId="8443"/>
    <cellStyle name="常规 10 17 16" xfId="8444"/>
    <cellStyle name="常规 10 22 16" xfId="8445"/>
    <cellStyle name="常规 10 22 21" xfId="8446"/>
    <cellStyle name="常规 10 17 16 2" xfId="8447"/>
    <cellStyle name="常规 10 22 16 2" xfId="8448"/>
    <cellStyle name="常规 10 17 17" xfId="8449"/>
    <cellStyle name="常规 10 22 17" xfId="8450"/>
    <cellStyle name="常规 10 22 22" xfId="8451"/>
    <cellStyle name="常规 10 17 17 2" xfId="8452"/>
    <cellStyle name="常规 10 22 17 2" xfId="8453"/>
    <cellStyle name="常规 14 2 18 2" xfId="8454"/>
    <cellStyle name="常规 14 2 23 2" xfId="8455"/>
    <cellStyle name="常规 10 17 18" xfId="8456"/>
    <cellStyle name="常规 10 22 18" xfId="8457"/>
    <cellStyle name="常规 10 22 23" xfId="8458"/>
    <cellStyle name="常规 27 26 13 2" xfId="8459"/>
    <cellStyle name="常规 27 31 13 2" xfId="8460"/>
    <cellStyle name="常规 10 17 2 2 2" xfId="8461"/>
    <cellStyle name="常规 10 22 2 2 2" xfId="8462"/>
    <cellStyle name="常规 14 49 11 2" xfId="8463"/>
    <cellStyle name="常规 27 26 14" xfId="8464"/>
    <cellStyle name="常规 27 31 14" xfId="8465"/>
    <cellStyle name="常规 10 17 2 3" xfId="8466"/>
    <cellStyle name="常规 10 22 2 3" xfId="8467"/>
    <cellStyle name="常规 27 26 14 2" xfId="8468"/>
    <cellStyle name="常规 27 31 14 2" xfId="8469"/>
    <cellStyle name="常规 10 17 2 3 2" xfId="8470"/>
    <cellStyle name="常规 10 22 2 3 2" xfId="8471"/>
    <cellStyle name="常规 27 26 15" xfId="8472"/>
    <cellStyle name="常规 27 31 15" xfId="8473"/>
    <cellStyle name="常规 15 38 2" xfId="8474"/>
    <cellStyle name="常规 15 43 2" xfId="8475"/>
    <cellStyle name="常规 10 17 2 4" xfId="8476"/>
    <cellStyle name="常规 10 22 2 4" xfId="8477"/>
    <cellStyle name="常规 27 12 2 2" xfId="8478"/>
    <cellStyle name="常规 10 17 3" xfId="8479"/>
    <cellStyle name="常规 10 22 3" xfId="8480"/>
    <cellStyle name="常规 27 12 2 2 2" xfId="8481"/>
    <cellStyle name="常规 10 17 3 2" xfId="8482"/>
    <cellStyle name="常规 10 22 3 2" xfId="8483"/>
    <cellStyle name="常规 10 17 3 2 2" xfId="8484"/>
    <cellStyle name="常规 10 22 3 2 2" xfId="8485"/>
    <cellStyle name="常规 2 49 2 2" xfId="8486"/>
    <cellStyle name="常规 14 49 12 2" xfId="8487"/>
    <cellStyle name="常规 10 17 3 3" xfId="8488"/>
    <cellStyle name="常规 10 22 3 3" xfId="8489"/>
    <cellStyle name="常规 10 17 3 3 2" xfId="8490"/>
    <cellStyle name="常规 10 22 3 3 2" xfId="8491"/>
    <cellStyle name="常规 2 49 2 3" xfId="8492"/>
    <cellStyle name="常规 15 39 2" xfId="8493"/>
    <cellStyle name="常规 15 44 2" xfId="8494"/>
    <cellStyle name="常规 10 17 3 4" xfId="8495"/>
    <cellStyle name="常规 10 22 3 4" xfId="8496"/>
    <cellStyle name="常规 27 12 2 3" xfId="8497"/>
    <cellStyle name="常规 33 46 10" xfId="8498"/>
    <cellStyle name="常规 10 17 4" xfId="8499"/>
    <cellStyle name="常规 10 22 4" xfId="8500"/>
    <cellStyle name="常规 27 12 2 3 2" xfId="8501"/>
    <cellStyle name="常规 33 46 10 2" xfId="8502"/>
    <cellStyle name="常规 10 17 4 2" xfId="8503"/>
    <cellStyle name="常规 10 22 4 2" xfId="8504"/>
    <cellStyle name="常规 10 17 4 2 2" xfId="8505"/>
    <cellStyle name="常规 10 22 4 2 2" xfId="8506"/>
    <cellStyle name="常规 2 49 3 2" xfId="8507"/>
    <cellStyle name="常规 14 49 13 2" xfId="8508"/>
    <cellStyle name="常规 10 17 4 3" xfId="8509"/>
    <cellStyle name="常规 10 22 4 3" xfId="8510"/>
    <cellStyle name="常规 10 17 4 3 2" xfId="8511"/>
    <cellStyle name="常规 10 22 4 3 2" xfId="8512"/>
    <cellStyle name="常规 2 49 3 3" xfId="8513"/>
    <cellStyle name="常规 15 45 2" xfId="8514"/>
    <cellStyle name="常规 15 50 2" xfId="8515"/>
    <cellStyle name="常规 10 17 4 4" xfId="8516"/>
    <cellStyle name="常规 10 22 4 4" xfId="8517"/>
    <cellStyle name="常规 27 12 2 4" xfId="8518"/>
    <cellStyle name="常规 33 46 11" xfId="8519"/>
    <cellStyle name="常规 10 17 5" xfId="8520"/>
    <cellStyle name="常规 10 22 5" xfId="8521"/>
    <cellStyle name="常规 33 46 12" xfId="8522"/>
    <cellStyle name="常规 10 17 6" xfId="8523"/>
    <cellStyle name="常规 10 22 6" xfId="8524"/>
    <cellStyle name="常规 33 46 12 2" xfId="8525"/>
    <cellStyle name="常规 10 17 6 2" xfId="8526"/>
    <cellStyle name="常规 10 22 6 2" xfId="8527"/>
    <cellStyle name="常规 33 46 13" xfId="8528"/>
    <cellStyle name="常规 10 17 7" xfId="8529"/>
    <cellStyle name="常规 10 22 7" xfId="8530"/>
    <cellStyle name="常规 27 27 13" xfId="8531"/>
    <cellStyle name="常规 27 32 13" xfId="8532"/>
    <cellStyle name="常规 33 46 13 2" xfId="8533"/>
    <cellStyle name="常规 10 17 7 2" xfId="8534"/>
    <cellStyle name="常规 10 22 7 2" xfId="8535"/>
    <cellStyle name="常规 3 4 2 2 2" xfId="8536"/>
    <cellStyle name="常规 33 46 14" xfId="8537"/>
    <cellStyle name="常规 10 17 8" xfId="8538"/>
    <cellStyle name="常规 10 22 8" xfId="8539"/>
    <cellStyle name="常规 33 46 14 2" xfId="8540"/>
    <cellStyle name="常规 10 17 8 2" xfId="8541"/>
    <cellStyle name="常规 10 22 8 2" xfId="8542"/>
    <cellStyle name="常规 17 47 2 3 2" xfId="8543"/>
    <cellStyle name="常规 33 46 15" xfId="8544"/>
    <cellStyle name="常规 10 17 9" xfId="8545"/>
    <cellStyle name="常规 10 22 9" xfId="8546"/>
    <cellStyle name="常规 33 46 15 2" xfId="8547"/>
    <cellStyle name="常规 10 17 9 2" xfId="8548"/>
    <cellStyle name="常规 10 22 9 2" xfId="8549"/>
    <cellStyle name="常规 10 18 10" xfId="8550"/>
    <cellStyle name="常规 10 23 10" xfId="8551"/>
    <cellStyle name="常规 10 18 10 2" xfId="8552"/>
    <cellStyle name="常规 10 23 10 2" xfId="8553"/>
    <cellStyle name="常规 10 18 11" xfId="8554"/>
    <cellStyle name="常规 10 23 11" xfId="8555"/>
    <cellStyle name="常规 2 15 15" xfId="8556"/>
    <cellStyle name="常规 2 15 20" xfId="8557"/>
    <cellStyle name="常规 2 20 15" xfId="8558"/>
    <cellStyle name="常规 2 20 20" xfId="8559"/>
    <cellStyle name="常规 10 18 11 2" xfId="8560"/>
    <cellStyle name="常规 10 23 11 2" xfId="8561"/>
    <cellStyle name="常规 26 19 5 2" xfId="8562"/>
    <cellStyle name="常规 26 24 5 2" xfId="8563"/>
    <cellStyle name="常规 10 18 12" xfId="8564"/>
    <cellStyle name="常规 10 23 12" xfId="8565"/>
    <cellStyle name="常规 10 18 12 2" xfId="8566"/>
    <cellStyle name="常规 10 23 12 2" xfId="8567"/>
    <cellStyle name="常规 23 37 5 2" xfId="8568"/>
    <cellStyle name="常规 23 42 5 2" xfId="8569"/>
    <cellStyle name="常规 10 28 10 2" xfId="8570"/>
    <cellStyle name="常规 10 33 10 2" xfId="8571"/>
    <cellStyle name="常规 10 18 13" xfId="8572"/>
    <cellStyle name="常规 10 23 13" xfId="8573"/>
    <cellStyle name="常规 10 18 13 2" xfId="8574"/>
    <cellStyle name="常规 10 23 13 2" xfId="8575"/>
    <cellStyle name="常规 10 18 14" xfId="8576"/>
    <cellStyle name="常规 10 23 14" xfId="8577"/>
    <cellStyle name="常规 10 18 14 2" xfId="8578"/>
    <cellStyle name="常规 10 23 14 2" xfId="8579"/>
    <cellStyle name="常规 18 2 10" xfId="8580"/>
    <cellStyle name="常规 23 2 10" xfId="8581"/>
    <cellStyle name="常规 10 18 15" xfId="8582"/>
    <cellStyle name="常规 10 23 15" xfId="8583"/>
    <cellStyle name="常规 23 2 10 2" xfId="8584"/>
    <cellStyle name="常规 10 18 15 2" xfId="8585"/>
    <cellStyle name="常规 10 23 15 2" xfId="8586"/>
    <cellStyle name="常规 18 2 11" xfId="8587"/>
    <cellStyle name="常规 23 2 11" xfId="8588"/>
    <cellStyle name="常规 10 18 16" xfId="8589"/>
    <cellStyle name="常规 10 23 16" xfId="8590"/>
    <cellStyle name="常规 23 2 11 2" xfId="8591"/>
    <cellStyle name="常规 2 16 15" xfId="8592"/>
    <cellStyle name="常规 2 16 20" xfId="8593"/>
    <cellStyle name="常规 2 21 15" xfId="8594"/>
    <cellStyle name="常规 2 21 20" xfId="8595"/>
    <cellStyle name="常规 10 18 16 2" xfId="8596"/>
    <cellStyle name="常规 10 23 16 2" xfId="8597"/>
    <cellStyle name="常规 18 2 12" xfId="8598"/>
    <cellStyle name="常规 23 2 12" xfId="8599"/>
    <cellStyle name="常规 10 18 17" xfId="8600"/>
    <cellStyle name="常规 10 23 17" xfId="8601"/>
    <cellStyle name="常规 23 2 12 2" xfId="8602"/>
    <cellStyle name="常规 10 18 17 2" xfId="8603"/>
    <cellStyle name="常规 10 23 17 2" xfId="8604"/>
    <cellStyle name="常规 18 2 13" xfId="8605"/>
    <cellStyle name="常规 23 2 13" xfId="8606"/>
    <cellStyle name="常规 10 18 18" xfId="8607"/>
    <cellStyle name="常规 10 23 18" xfId="8608"/>
    <cellStyle name="常规 26 19 15" xfId="8609"/>
    <cellStyle name="常规 26 24 15" xfId="8610"/>
    <cellStyle name="常规 10 18 2" xfId="8611"/>
    <cellStyle name="常规 10 23 2" xfId="8612"/>
    <cellStyle name="常规 27 36 13" xfId="8613"/>
    <cellStyle name="常规 27 41 13" xfId="8614"/>
    <cellStyle name="常规 26 19 15 2" xfId="8615"/>
    <cellStyle name="常规 26 24 15 2" xfId="8616"/>
    <cellStyle name="常规 10 18 2 2" xfId="8617"/>
    <cellStyle name="常规 10 23 2 2" xfId="8618"/>
    <cellStyle name="常规 27 36 13 2" xfId="8619"/>
    <cellStyle name="常规 27 41 13 2" xfId="8620"/>
    <cellStyle name="常规 10 18 2 2 2" xfId="8621"/>
    <cellStyle name="常规 10 23 2 2 2" xfId="8622"/>
    <cellStyle name="常规 27 36 14" xfId="8623"/>
    <cellStyle name="常规 27 41 14" xfId="8624"/>
    <cellStyle name="常规 10 18 2 3" xfId="8625"/>
    <cellStyle name="常规 10 23 2 3" xfId="8626"/>
    <cellStyle name="常规 27 36 14 2" xfId="8627"/>
    <cellStyle name="常规 27 41 14 2" xfId="8628"/>
    <cellStyle name="常规 11 4 16" xfId="8629"/>
    <cellStyle name="常规 10 18 2 3 2" xfId="8630"/>
    <cellStyle name="常规 10 23 2 3 2" xfId="8631"/>
    <cellStyle name="常规 27 36 15" xfId="8632"/>
    <cellStyle name="常规 27 41 15" xfId="8633"/>
    <cellStyle name="常规 10 18 2 4" xfId="8634"/>
    <cellStyle name="常规 10 23 2 4" xfId="8635"/>
    <cellStyle name="常规 26 19 16" xfId="8636"/>
    <cellStyle name="常规 26 24 16" xfId="8637"/>
    <cellStyle name="常规 27 12 3 2" xfId="8638"/>
    <cellStyle name="常规 18 2 2" xfId="8639"/>
    <cellStyle name="常规 23 2 2" xfId="8640"/>
    <cellStyle name="常规 12 11 4 2 2" xfId="8641"/>
    <cellStyle name="常规 7 30 3 2 2" xfId="8642"/>
    <cellStyle name="常规 7 25 3 2 2" xfId="8643"/>
    <cellStyle name="常规 10 18 3" xfId="8644"/>
    <cellStyle name="常规 10 23 3" xfId="8645"/>
    <cellStyle name="常规 26 19 16 2" xfId="8646"/>
    <cellStyle name="常规 26 24 16 2" xfId="8647"/>
    <cellStyle name="常规 27 12 3 2 2" xfId="8648"/>
    <cellStyle name="常规 18 2 2 2" xfId="8649"/>
    <cellStyle name="常规 23 2 2 2" xfId="8650"/>
    <cellStyle name="常规 10 18 3 2" xfId="8651"/>
    <cellStyle name="常规 10 23 3 2" xfId="8652"/>
    <cellStyle name="常规 10 18 3 2 2" xfId="8653"/>
    <cellStyle name="常规 10 23 3 2 2" xfId="8654"/>
    <cellStyle name="常规 10 18 3 3" xfId="8655"/>
    <cellStyle name="常规 10 23 3 3" xfId="8656"/>
    <cellStyle name="常规 11 9 16" xfId="8657"/>
    <cellStyle name="常规 10 18 3 3 2" xfId="8658"/>
    <cellStyle name="常规 10 23 3 3 2" xfId="8659"/>
    <cellStyle name="常规 10 18 3 4" xfId="8660"/>
    <cellStyle name="常规 10 23 3 4" xfId="8661"/>
    <cellStyle name="常规 26 19 17" xfId="8662"/>
    <cellStyle name="常规 26 24 17" xfId="8663"/>
    <cellStyle name="常规 27 12 3 3" xfId="8664"/>
    <cellStyle name="常规 18 2 3" xfId="8665"/>
    <cellStyle name="常规 23 2 3" xfId="8666"/>
    <cellStyle name="常规 10 18 4" xfId="8667"/>
    <cellStyle name="常规 10 23 4" xfId="8668"/>
    <cellStyle name="常规 26 19 17 2" xfId="8669"/>
    <cellStyle name="常规 26 24 17 2" xfId="8670"/>
    <cellStyle name="常规 27 12 3 3 2" xfId="8671"/>
    <cellStyle name="常规 18 2 3 2" xfId="8672"/>
    <cellStyle name="常规 23 2 3 2" xfId="8673"/>
    <cellStyle name="常规 10 18 4 2" xfId="8674"/>
    <cellStyle name="常规 10 23 4 2" xfId="8675"/>
    <cellStyle name="常规 2 48" xfId="8676"/>
    <cellStyle name="常规 2 53" xfId="8677"/>
    <cellStyle name="常规 10 18 4 2 2" xfId="8678"/>
    <cellStyle name="常规 10 23 4 2 2" xfId="8679"/>
    <cellStyle name="常规 10 18 4 3" xfId="8680"/>
    <cellStyle name="常规 10 23 4 3" xfId="8681"/>
    <cellStyle name="常规 2 98" xfId="8682"/>
    <cellStyle name="常规 10 18 4 3 2" xfId="8683"/>
    <cellStyle name="常规 10 23 4 3 2" xfId="8684"/>
    <cellStyle name="常规 10 18 4 4" xfId="8685"/>
    <cellStyle name="常规 10 23 4 4" xfId="8686"/>
    <cellStyle name="常规 26 19 18" xfId="8687"/>
    <cellStyle name="常规 26 24 18" xfId="8688"/>
    <cellStyle name="常规 27 12 3 4" xfId="8689"/>
    <cellStyle name="常规 18 2 4" xfId="8690"/>
    <cellStyle name="常规 23 2 4" xfId="8691"/>
    <cellStyle name="常规 10 18 5" xfId="8692"/>
    <cellStyle name="常规 10 23 5" xfId="8693"/>
    <cellStyle name="常规 18 2 4 2" xfId="8694"/>
    <cellStyle name="常规 23 2 4 2" xfId="8695"/>
    <cellStyle name="常规 10 18 5 2" xfId="8696"/>
    <cellStyle name="常规 10 23 5 2" xfId="8697"/>
    <cellStyle name="常规 18 2 5" xfId="8698"/>
    <cellStyle name="常规 23 2 5" xfId="8699"/>
    <cellStyle name="常规 10 18 6" xfId="8700"/>
    <cellStyle name="常规 10 23 6" xfId="8701"/>
    <cellStyle name="常规 18 2 5 2" xfId="8702"/>
    <cellStyle name="常规 23 2 5 2" xfId="8703"/>
    <cellStyle name="常规 10 18 6 2" xfId="8704"/>
    <cellStyle name="常规 10 23 6 2" xfId="8705"/>
    <cellStyle name="常规 27 13 4 2 2" xfId="8706"/>
    <cellStyle name="常规 19 3 2 2" xfId="8707"/>
    <cellStyle name="常规 24 3 2 2" xfId="8708"/>
    <cellStyle name="常规 18 2 6" xfId="8709"/>
    <cellStyle name="常规 23 2 6" xfId="8710"/>
    <cellStyle name="常规 10 18 7" xfId="8711"/>
    <cellStyle name="常规 10 23 7" xfId="8712"/>
    <cellStyle name="常规 27 37 13" xfId="8713"/>
    <cellStyle name="常规 27 42 13" xfId="8714"/>
    <cellStyle name="常规 24 3 2 2 2" xfId="8715"/>
    <cellStyle name="常规 18 2 6 2" xfId="8716"/>
    <cellStyle name="常规 23 2 6 2" xfId="8717"/>
    <cellStyle name="常规 10 18 7 2" xfId="8718"/>
    <cellStyle name="常规 10 23 7 2" xfId="8719"/>
    <cellStyle name="常规 24 3 2 3" xfId="8720"/>
    <cellStyle name="常规 18 2 7" xfId="8721"/>
    <cellStyle name="常规 23 2 7" xfId="8722"/>
    <cellStyle name="常规 10 18 8" xfId="8723"/>
    <cellStyle name="常规 10 23 8" xfId="8724"/>
    <cellStyle name="常规 18 2 7 2" xfId="8725"/>
    <cellStyle name="常规 23 2 7 2" xfId="8726"/>
    <cellStyle name="常规 10 18 8 2" xfId="8727"/>
    <cellStyle name="常规 10 23 8 2" xfId="8728"/>
    <cellStyle name="常规 24 3 2 4" xfId="8729"/>
    <cellStyle name="常规 18 2 8" xfId="8730"/>
    <cellStyle name="常规 23 2 8" xfId="8731"/>
    <cellStyle name="常规 10 18 9" xfId="8732"/>
    <cellStyle name="常规 10 23 9" xfId="8733"/>
    <cellStyle name="常规 23 2 8 2" xfId="8734"/>
    <cellStyle name="常规 10 18 9 2" xfId="8735"/>
    <cellStyle name="常规 10 23 9 2" xfId="8736"/>
    <cellStyle name="常规 10 19" xfId="8737"/>
    <cellStyle name="常规 10 24" xfId="8738"/>
    <cellStyle name="常规 10 19 10" xfId="8739"/>
    <cellStyle name="常规 10 24 10" xfId="8740"/>
    <cellStyle name="常规 23 3 10 2" xfId="8741"/>
    <cellStyle name="常规 10 19 15 2" xfId="8742"/>
    <cellStyle name="常规 10 24 15 2" xfId="8743"/>
    <cellStyle name="常规 23 3 11 2" xfId="8744"/>
    <cellStyle name="常规 10 19 16 2" xfId="8745"/>
    <cellStyle name="常规 10 24 16 2" xfId="8746"/>
    <cellStyle name="常规 23 3 12 2" xfId="8747"/>
    <cellStyle name="常规 10 19 17 2" xfId="8748"/>
    <cellStyle name="常规 10 24 17 2" xfId="8749"/>
    <cellStyle name="常规 23 3 13" xfId="8750"/>
    <cellStyle name="常规 10 19 18" xfId="8751"/>
    <cellStyle name="常规 10 24 18" xfId="8752"/>
    <cellStyle name="常规 10 19 2" xfId="8753"/>
    <cellStyle name="常规 10 24 2" xfId="8754"/>
    <cellStyle name="常规 27 46 13" xfId="8755"/>
    <cellStyle name="常规 10 19 2 2" xfId="8756"/>
    <cellStyle name="常规 10 24 2 2" xfId="8757"/>
    <cellStyle name="常规 27 46 13 2" xfId="8758"/>
    <cellStyle name="常规 10 19 2 2 2" xfId="8759"/>
    <cellStyle name="常规 10 24 2 2 2" xfId="8760"/>
    <cellStyle name="常规 9 2 9" xfId="8761"/>
    <cellStyle name="常规 3 3 2 2 2" xfId="8762"/>
    <cellStyle name="常规 27 46 14" xfId="8763"/>
    <cellStyle name="常规 10 19 2 3" xfId="8764"/>
    <cellStyle name="常规 10 24 2 3" xfId="8765"/>
    <cellStyle name="常规 9 2 9 2" xfId="8766"/>
    <cellStyle name="常规 3 3 2 2 2 2" xfId="8767"/>
    <cellStyle name="常规 27 46 14 2" xfId="8768"/>
    <cellStyle name="常规 10 19 2 3 2" xfId="8769"/>
    <cellStyle name="常规 10 24 2 3 2" xfId="8770"/>
    <cellStyle name="常规 62 10" xfId="8771"/>
    <cellStyle name="常规 57 10" xfId="8772"/>
    <cellStyle name="常规 3 3 2 2 3" xfId="8773"/>
    <cellStyle name="常规 27 46 15" xfId="8774"/>
    <cellStyle name="常规 17 46 2 3 2" xfId="8775"/>
    <cellStyle name="常规 10 19 2 4" xfId="8776"/>
    <cellStyle name="常规 10 24 2 4" xfId="8777"/>
    <cellStyle name="常规 27 12 4 2" xfId="8778"/>
    <cellStyle name="常规 18 3 2" xfId="8779"/>
    <cellStyle name="常规 23 3 2" xfId="8780"/>
    <cellStyle name="常规 12 11 4 3 2" xfId="8781"/>
    <cellStyle name="常规 7 30 3 3 2" xfId="8782"/>
    <cellStyle name="常规 7 25 3 3 2" xfId="8783"/>
    <cellStyle name="常规 10 19 3" xfId="8784"/>
    <cellStyle name="常规 10 24 3" xfId="8785"/>
    <cellStyle name="常规 27 12 4 2 2" xfId="8786"/>
    <cellStyle name="常规 18 3 2 2" xfId="8787"/>
    <cellStyle name="常规 23 3 2 2" xfId="8788"/>
    <cellStyle name="常规 10 19 3 2" xfId="8789"/>
    <cellStyle name="常规 10 24 3 2" xfId="8790"/>
    <cellStyle name="常规 18 3 2 2 2" xfId="8791"/>
    <cellStyle name="常规 10 19 3 2 2" xfId="8792"/>
    <cellStyle name="常规 10 24 3 2 2" xfId="8793"/>
    <cellStyle name="常规 18 3 2 3" xfId="8794"/>
    <cellStyle name="常规 10 19 3 3" xfId="8795"/>
    <cellStyle name="常规 10 24 3 3" xfId="8796"/>
    <cellStyle name="常规 10 19 3 3 2" xfId="8797"/>
    <cellStyle name="常规 10 24 3 3 2" xfId="8798"/>
    <cellStyle name="常规 18 3 2 4" xfId="8799"/>
    <cellStyle name="常规 10 19 3 4" xfId="8800"/>
    <cellStyle name="常规 10 24 3 4" xfId="8801"/>
    <cellStyle name="常规 27 12 4 3" xfId="8802"/>
    <cellStyle name="常规 18 3 3" xfId="8803"/>
    <cellStyle name="常规 23 3 3" xfId="8804"/>
    <cellStyle name="常规 10 19 4" xfId="8805"/>
    <cellStyle name="常规 10 24 4" xfId="8806"/>
    <cellStyle name="常规 27 12 4 3 2" xfId="8807"/>
    <cellStyle name="常规 18 3 3 2" xfId="8808"/>
    <cellStyle name="常规 23 3 3 2" xfId="8809"/>
    <cellStyle name="常规 10 19 4 2" xfId="8810"/>
    <cellStyle name="常规 10 24 4 2" xfId="8811"/>
    <cellStyle name="常规 18 3 3 2 2" xfId="8812"/>
    <cellStyle name="常规 10 19 4 2 2" xfId="8813"/>
    <cellStyle name="常规 10 24 4 2 2" xfId="8814"/>
    <cellStyle name="常规 18 3 3 3" xfId="8815"/>
    <cellStyle name="常规 10 19 4 3" xfId="8816"/>
    <cellStyle name="常规 10 24 4 3" xfId="8817"/>
    <cellStyle name="常规 10 19 4 3 2" xfId="8818"/>
    <cellStyle name="常规 10 24 4 3 2" xfId="8819"/>
    <cellStyle name="常规 18 3 3 4" xfId="8820"/>
    <cellStyle name="常规 10 19 4 4" xfId="8821"/>
    <cellStyle name="常规 10 24 4 4" xfId="8822"/>
    <cellStyle name="常规 27 12 4 4" xfId="8823"/>
    <cellStyle name="常规 18 3 4" xfId="8824"/>
    <cellStyle name="常规 23 3 4" xfId="8825"/>
    <cellStyle name="常规 10 19 5" xfId="8826"/>
    <cellStyle name="常规 10 24 5" xfId="8827"/>
    <cellStyle name="常规 18 3 4 2" xfId="8828"/>
    <cellStyle name="常规 23 3 4 2" xfId="8829"/>
    <cellStyle name="常规 10 19 5 2" xfId="8830"/>
    <cellStyle name="常规 10 24 5 2" xfId="8831"/>
    <cellStyle name="常规 18 3 5" xfId="8832"/>
    <cellStyle name="常规 23 3 5" xfId="8833"/>
    <cellStyle name="常规 11 9 2 2 2" xfId="8834"/>
    <cellStyle name="常规 10 19 6" xfId="8835"/>
    <cellStyle name="常规 10 24 6" xfId="8836"/>
    <cellStyle name="常规 18 3 5 2" xfId="8837"/>
    <cellStyle name="常规 23 3 5 2" xfId="8838"/>
    <cellStyle name="常规 10 19 6 2" xfId="8839"/>
    <cellStyle name="常规 10 24 6 2" xfId="8840"/>
    <cellStyle name="常规 27 13 4 3 2" xfId="8841"/>
    <cellStyle name="常规 19 3 3 2" xfId="8842"/>
    <cellStyle name="常规 24 3 3 2" xfId="8843"/>
    <cellStyle name="常规 18 3 6" xfId="8844"/>
    <cellStyle name="常规 23 3 6" xfId="8845"/>
    <cellStyle name="常规 10 19 7" xfId="8846"/>
    <cellStyle name="常规 10 24 7" xfId="8847"/>
    <cellStyle name="常规 27 47 13" xfId="8848"/>
    <cellStyle name="常规 18 3 6 2" xfId="8849"/>
    <cellStyle name="常规 23 3 6 2" xfId="8850"/>
    <cellStyle name="常规 10 19 7 2" xfId="8851"/>
    <cellStyle name="常规 10 24 7 2" xfId="8852"/>
    <cellStyle name="常规 18 3 7" xfId="8853"/>
    <cellStyle name="常规 23 3 7" xfId="8854"/>
    <cellStyle name="常规 10 19 8" xfId="8855"/>
    <cellStyle name="常规 10 24 8" xfId="8856"/>
    <cellStyle name="常规 18 3 7 2" xfId="8857"/>
    <cellStyle name="常规 23 3 7 2" xfId="8858"/>
    <cellStyle name="常规 10 19 8 2" xfId="8859"/>
    <cellStyle name="常规 10 24 8 2" xfId="8860"/>
    <cellStyle name="常规 18 3 8" xfId="8861"/>
    <cellStyle name="常规 23 3 8" xfId="8862"/>
    <cellStyle name="常规 10 19 9" xfId="8863"/>
    <cellStyle name="常规 10 24 9" xfId="8864"/>
    <cellStyle name="常规 18 3 8 2" xfId="8865"/>
    <cellStyle name="常规 23 3 8 2" xfId="8866"/>
    <cellStyle name="常规 10 19 9 2" xfId="8867"/>
    <cellStyle name="常规 10 24 9 2" xfId="8868"/>
    <cellStyle name="常规 10 2" xfId="8869"/>
    <cellStyle name="常规 10 2 10" xfId="8870"/>
    <cellStyle name="常规 33 38 16" xfId="8871"/>
    <cellStyle name="常规 33 43 16" xfId="8872"/>
    <cellStyle name="常规 8 48 11" xfId="8873"/>
    <cellStyle name="常规 10 2 10 2" xfId="8874"/>
    <cellStyle name="常规 33 38 16 2" xfId="8875"/>
    <cellStyle name="常规 33 43 16 2" xfId="8876"/>
    <cellStyle name="常规 8 48 11 2" xfId="8877"/>
    <cellStyle name="常规 7 2 8 3" xfId="8878"/>
    <cellStyle name="常规 10 2 10 2 2" xfId="8879"/>
    <cellStyle name="常规 2 19 9 2" xfId="8880"/>
    <cellStyle name="常规 2 24 9 2" xfId="8881"/>
    <cellStyle name="常规 8 48 12" xfId="8882"/>
    <cellStyle name="常规 10 2 10 3" xfId="8883"/>
    <cellStyle name="常规 8 48 12 2" xfId="8884"/>
    <cellStyle name="常规 7 2 9 3" xfId="8885"/>
    <cellStyle name="常规 10 2 10 3 2" xfId="8886"/>
    <cellStyle name="注释 6 3 3 2" xfId="8887"/>
    <cellStyle name="常规 12 56 2" xfId="8888"/>
    <cellStyle name="常规 12 61 2" xfId="8889"/>
    <cellStyle name="常规 8 48 13" xfId="8890"/>
    <cellStyle name="常规 10 2 10 4" xfId="8891"/>
    <cellStyle name="常规 10 2 11" xfId="8892"/>
    <cellStyle name="常规 33 38 17" xfId="8893"/>
    <cellStyle name="常规 33 43 17" xfId="8894"/>
    <cellStyle name="常规 10 2 11 2" xfId="8895"/>
    <cellStyle name="常规 33 38 17 2" xfId="8896"/>
    <cellStyle name="常规 33 43 17 2" xfId="8897"/>
    <cellStyle name="常规 10 2 11 2 2" xfId="8898"/>
    <cellStyle name="常规 10 2 11 3" xfId="8899"/>
    <cellStyle name="常规 10 2 11 3 2" xfId="8900"/>
    <cellStyle name="常规 12 57 2" xfId="8901"/>
    <cellStyle name="常规 12 62 2" xfId="8902"/>
    <cellStyle name="常规 10 2 11 4" xfId="8903"/>
    <cellStyle name="常规 33 43 18" xfId="8904"/>
    <cellStyle name="常规 10 2 12" xfId="8905"/>
    <cellStyle name="常规 33 38 18" xfId="8906"/>
    <cellStyle name="常规 10 2 12 2" xfId="8907"/>
    <cellStyle name="常规 10 2 12 2 2" xfId="8908"/>
    <cellStyle name="常规 10 2 12 3 2" xfId="8909"/>
    <cellStyle name="常规 12 58 2" xfId="8910"/>
    <cellStyle name="常规 12 63 2" xfId="8911"/>
    <cellStyle name="常规 10 2 12 4" xfId="8912"/>
    <cellStyle name="常规 10 2 13" xfId="8913"/>
    <cellStyle name="常规 10 2 13 2" xfId="8914"/>
    <cellStyle name="常规 10 2 14" xfId="8915"/>
    <cellStyle name="常规 10 2 14 2" xfId="8916"/>
    <cellStyle name="常规 10 2 15" xfId="8917"/>
    <cellStyle name="常规 10 2 20" xfId="8918"/>
    <cellStyle name="常规 8 49 11" xfId="8919"/>
    <cellStyle name="常规 10 2 15 2" xfId="8920"/>
    <cellStyle name="常规 10 2 20 2" xfId="8921"/>
    <cellStyle name="常规 10 2 16" xfId="8922"/>
    <cellStyle name="常规 10 2 21" xfId="8923"/>
    <cellStyle name="常规 10 2 16 2" xfId="8924"/>
    <cellStyle name="常规 10 2 21 2" xfId="8925"/>
    <cellStyle name="常规 10 2 17" xfId="8926"/>
    <cellStyle name="常规 10 2 22" xfId="8927"/>
    <cellStyle name="常规 10 2 17 2" xfId="8928"/>
    <cellStyle name="常规 10 2 22 2" xfId="8929"/>
    <cellStyle name="常规 10 2 18" xfId="8930"/>
    <cellStyle name="常规 10 2 23" xfId="8931"/>
    <cellStyle name="常规 10 2 19" xfId="8932"/>
    <cellStyle name="常规 10 2 24" xfId="8933"/>
    <cellStyle name="常规 10 2 2" xfId="8934"/>
    <cellStyle name="常规 12 38 8 2" xfId="8935"/>
    <cellStyle name="常规 12 43 8 2" xfId="8936"/>
    <cellStyle name="常规 10 2 2 10 2" xfId="8937"/>
    <cellStyle name="常规 12 38 9" xfId="8938"/>
    <cellStyle name="常规 12 43 9" xfId="8939"/>
    <cellStyle name="常规 10 2 2 11" xfId="8940"/>
    <cellStyle name="常规 12 14 6 2" xfId="8941"/>
    <cellStyle name="常规 7 33 5 2" xfId="8942"/>
    <cellStyle name="常规 7 28 5 2" xfId="8943"/>
    <cellStyle name="常规 10 2 2 12" xfId="8944"/>
    <cellStyle name="常规 10 2 2 13" xfId="8945"/>
    <cellStyle name="常规 14 10 15 2" xfId="8946"/>
    <cellStyle name="常规 10 2 2 14" xfId="8947"/>
    <cellStyle name="常规 7 33 15" xfId="8948"/>
    <cellStyle name="常规 7 28 15" xfId="8949"/>
    <cellStyle name="常规 10 2 2 2" xfId="8950"/>
    <cellStyle name="常规 10 2 2 2 10" xfId="8951"/>
    <cellStyle name="常规 17 47 4 2" xfId="8952"/>
    <cellStyle name="常规 22 47 4 2" xfId="8953"/>
    <cellStyle name="常规 10 2 2 2 11" xfId="8954"/>
    <cellStyle name="常规 7 33 15 2" xfId="8955"/>
    <cellStyle name="常规 7 28 15 2" xfId="8956"/>
    <cellStyle name="常规 10 2 2 2 2" xfId="8957"/>
    <cellStyle name="常规 10 2 2 2 2 2" xfId="8958"/>
    <cellStyle name="常规 10 2 2 2 2 2 2" xfId="8959"/>
    <cellStyle name="常规 10 2 2 2 2 3" xfId="8960"/>
    <cellStyle name="常规 26 37 2" xfId="8961"/>
    <cellStyle name="常规 26 42 2" xfId="8962"/>
    <cellStyle name="常规 10 2 2 2 2 3 2" xfId="8963"/>
    <cellStyle name="常规 26 37 2 2" xfId="8964"/>
    <cellStyle name="常规 26 42 2 2" xfId="8965"/>
    <cellStyle name="常规 10 2 2 2 2 4" xfId="8966"/>
    <cellStyle name="常规 26 37 3" xfId="8967"/>
    <cellStyle name="常规 26 42 3" xfId="8968"/>
    <cellStyle name="常规 10 2 2 2 2 5" xfId="8969"/>
    <cellStyle name="常规 26 37 4" xfId="8970"/>
    <cellStyle name="常规 26 42 4" xfId="8971"/>
    <cellStyle name="常规 10 2 2 2 2 6" xfId="8972"/>
    <cellStyle name="常规 26 37 5" xfId="8973"/>
    <cellStyle name="常规 26 42 5" xfId="8974"/>
    <cellStyle name="常规 10 2 2 2 2 7" xfId="8975"/>
    <cellStyle name="常规 26 37 6" xfId="8976"/>
    <cellStyle name="常规 26 42 6" xfId="8977"/>
    <cellStyle name="常规 10 2 2 2 2 8" xfId="8978"/>
    <cellStyle name="常规 17 11 14 2" xfId="8979"/>
    <cellStyle name="常规 22 11 14 2" xfId="8980"/>
    <cellStyle name="常规 26 37 7" xfId="8981"/>
    <cellStyle name="常规 26 42 7" xfId="8982"/>
    <cellStyle name="常规 3 4 5 2" xfId="8983"/>
    <cellStyle name="常规 10 2 2 2 3" xfId="8984"/>
    <cellStyle name="常规 10 2 2 2 3 2" xfId="8985"/>
    <cellStyle name="常规 10 2 2 2 4" xfId="8986"/>
    <cellStyle name="常规 26 2 7" xfId="8987"/>
    <cellStyle name="常规 31 2 7" xfId="8988"/>
    <cellStyle name="常规 10 2 2 2 4 2" xfId="8989"/>
    <cellStyle name="常规 11 16 2 3 2" xfId="8990"/>
    <cellStyle name="常规 11 21 2 3 2" xfId="8991"/>
    <cellStyle name="常规 10 2 2 2 5" xfId="8992"/>
    <cellStyle name="常规 26 3 7" xfId="8993"/>
    <cellStyle name="常规 31 3 7" xfId="8994"/>
    <cellStyle name="常规 17 10 10" xfId="8995"/>
    <cellStyle name="常规 22 10 10" xfId="8996"/>
    <cellStyle name="常规 10 2 2 2 5 2" xfId="8997"/>
    <cellStyle name="常规 23 19 17 2" xfId="8998"/>
    <cellStyle name="常规 23 24 17 2" xfId="8999"/>
    <cellStyle name="常规 10 2 2 2 6" xfId="9000"/>
    <cellStyle name="常规 26 4 7" xfId="9001"/>
    <cellStyle name="常规 31 4 7" xfId="9002"/>
    <cellStyle name="常规 10 2 2 2 6 2" xfId="9003"/>
    <cellStyle name="常规 10 2 2 2 7" xfId="9004"/>
    <cellStyle name="常规 26 5 7" xfId="9005"/>
    <cellStyle name="常规 10 2 2 2 7 2" xfId="9006"/>
    <cellStyle name="常规 10 2 2 2 8" xfId="9007"/>
    <cellStyle name="常规 10 2 2 2 9" xfId="9008"/>
    <cellStyle name="常规 7 33 16" xfId="9009"/>
    <cellStyle name="常规 7 28 16" xfId="9010"/>
    <cellStyle name="常规 10 2 2 3" xfId="9011"/>
    <cellStyle name="常规 12 38 17" xfId="9012"/>
    <cellStyle name="常规 12 43 17" xfId="9013"/>
    <cellStyle name="常规 7 33 16 2" xfId="9014"/>
    <cellStyle name="常规 7 28 16 2" xfId="9015"/>
    <cellStyle name="常规 10 2 2 3 2" xfId="9016"/>
    <cellStyle name="常规 12 38 17 2" xfId="9017"/>
    <cellStyle name="常规 12 43 17 2" xfId="9018"/>
    <cellStyle name="常规 10 2 2 3 2 2" xfId="9019"/>
    <cellStyle name="常规 3 4 6 2" xfId="9020"/>
    <cellStyle name="常规 12 38 18" xfId="9021"/>
    <cellStyle name="常规 12 43 18" xfId="9022"/>
    <cellStyle name="常规 10 2 2 3 3" xfId="9023"/>
    <cellStyle name="常规 7 33 17" xfId="9024"/>
    <cellStyle name="常规 7 28 17" xfId="9025"/>
    <cellStyle name="常规 10 2 2 4" xfId="9026"/>
    <cellStyle name="常规 7 33 18" xfId="9027"/>
    <cellStyle name="常规 7 28 18" xfId="9028"/>
    <cellStyle name="常规 10 2 2 5" xfId="9029"/>
    <cellStyle name="常规 10 2 2 5 2 2" xfId="9030"/>
    <cellStyle name="常规 10 2 2 5 4" xfId="9031"/>
    <cellStyle name="常规 10 2 2 5 5" xfId="9032"/>
    <cellStyle name="常规 10 2 2 5 6" xfId="9033"/>
    <cellStyle name="常规 16 3 2 2 2" xfId="9034"/>
    <cellStyle name="常规 21 3 2 2 2" xfId="9035"/>
    <cellStyle name="常规 10 2 2 5 7" xfId="9036"/>
    <cellStyle name="常规 10 2 2 5 8" xfId="9037"/>
    <cellStyle name="常规 12 29 12 2" xfId="9038"/>
    <cellStyle name="常规 12 34 12 2" xfId="9039"/>
    <cellStyle name="常规 10 2 2 6" xfId="9040"/>
    <cellStyle name="常规 10 2 2 6 2" xfId="9041"/>
    <cellStyle name="常规 3 35" xfId="9042"/>
    <cellStyle name="常规 3 40" xfId="9043"/>
    <cellStyle name="常规 10 2 2 6 2 2" xfId="9044"/>
    <cellStyle name="常规 10 2 2 6 4" xfId="9045"/>
    <cellStyle name="常规 10 2 2 6 5" xfId="9046"/>
    <cellStyle name="常规 10 2 2 6 6" xfId="9047"/>
    <cellStyle name="常规 10 2 2 6 7" xfId="9048"/>
    <cellStyle name="常规 17 28 4 2 2" xfId="9049"/>
    <cellStyle name="常规 17 33 4 2 2" xfId="9050"/>
    <cellStyle name="常规 10 2 2 6 8" xfId="9051"/>
    <cellStyle name="常规 10 2 2 7" xfId="9052"/>
    <cellStyle name="常规 10 2 2 7 2" xfId="9053"/>
    <cellStyle name="常规 10 2 2 8" xfId="9054"/>
    <cellStyle name="常规 12 39 17" xfId="9055"/>
    <cellStyle name="常规 12 44 17" xfId="9056"/>
    <cellStyle name="常规 10 2 2 8 2" xfId="9057"/>
    <cellStyle name="常规 10 2 2 9" xfId="9058"/>
    <cellStyle name="常规 10 2 2 9 2" xfId="9059"/>
    <cellStyle name="常规 14 15 9 2" xfId="9060"/>
    <cellStyle name="常规 14 20 9 2" xfId="9061"/>
    <cellStyle name="常规 10 2 25" xfId="9062"/>
    <cellStyle name="常规 10 2 30" xfId="9063"/>
    <cellStyle name="常规 10 2 25 2" xfId="9064"/>
    <cellStyle name="常规 10 2 30 2" xfId="9065"/>
    <cellStyle name="常规 11 28 9 2" xfId="9066"/>
    <cellStyle name="常规 11 33 9 2" xfId="9067"/>
    <cellStyle name="常规 6 47 8 2" xfId="9068"/>
    <cellStyle name="常规 33 7 8 2" xfId="9069"/>
    <cellStyle name="常规 10 2 26" xfId="9070"/>
    <cellStyle name="常规 10 2 31" xfId="9071"/>
    <cellStyle name="常规 10 2 26 2" xfId="9072"/>
    <cellStyle name="常规 10 2 31 2" xfId="9073"/>
    <cellStyle name="常规 26 16 10" xfId="9074"/>
    <cellStyle name="常规 26 21 10" xfId="9075"/>
    <cellStyle name="常规 10 2 27" xfId="9076"/>
    <cellStyle name="常规 10 2 32" xfId="9077"/>
    <cellStyle name="常规 26 16 10 2" xfId="9078"/>
    <cellStyle name="常规 26 21 10 2" xfId="9079"/>
    <cellStyle name="常规 10 2 27 2" xfId="9080"/>
    <cellStyle name="常规 10 2 32 2" xfId="9081"/>
    <cellStyle name="常规 26 16 11" xfId="9082"/>
    <cellStyle name="常规 26 21 11" xfId="9083"/>
    <cellStyle name="常规 10 2 28" xfId="9084"/>
    <cellStyle name="常规 10 2 33" xfId="9085"/>
    <cellStyle name="常规 26 16 11 2" xfId="9086"/>
    <cellStyle name="常规 26 21 11 2" xfId="9087"/>
    <cellStyle name="常规 10 2 28 2" xfId="9088"/>
    <cellStyle name="常规 26 16 12" xfId="9089"/>
    <cellStyle name="常规 26 21 12" xfId="9090"/>
    <cellStyle name="常规 10 2 29" xfId="9091"/>
    <cellStyle name="常规 10 2 34" xfId="9092"/>
    <cellStyle name="常规 26 16 12 2" xfId="9093"/>
    <cellStyle name="常规 26 21 12 2" xfId="9094"/>
    <cellStyle name="常规 10 2 29 2" xfId="9095"/>
    <cellStyle name="常规 10 2 3" xfId="9096"/>
    <cellStyle name="常规 12 48 8" xfId="9097"/>
    <cellStyle name="常规 10 2 3 10" xfId="9098"/>
    <cellStyle name="常规 10 2 3 2" xfId="9099"/>
    <cellStyle name="常规 10 2 3 2 2" xfId="9100"/>
    <cellStyle name="常规 10 2 3 3" xfId="9101"/>
    <cellStyle name="常规 10 2 3 3 2" xfId="9102"/>
    <cellStyle name="常规 10 2 3 4" xfId="9103"/>
    <cellStyle name="常规 23 5 19" xfId="9104"/>
    <cellStyle name="常规 10 2 3 4 2" xfId="9105"/>
    <cellStyle name="常规 10 2 3 5" xfId="9106"/>
    <cellStyle name="常规 26 26 10 2" xfId="9107"/>
    <cellStyle name="常规 26 31 10 2" xfId="9108"/>
    <cellStyle name="常规 10 2 3 5 2" xfId="9109"/>
    <cellStyle name="常规 12 29 13 2" xfId="9110"/>
    <cellStyle name="常规 12 34 13 2" xfId="9111"/>
    <cellStyle name="常规 10 2 3 6" xfId="9112"/>
    <cellStyle name="常规 10 2 3 6 2" xfId="9113"/>
    <cellStyle name="常规 10 2 3 7" xfId="9114"/>
    <cellStyle name="常规 10 2 3 8" xfId="9115"/>
    <cellStyle name="常规 10 2 3 9" xfId="9116"/>
    <cellStyle name="常规 26 16 13" xfId="9117"/>
    <cellStyle name="常规 26 21 13" xfId="9118"/>
    <cellStyle name="常规 10 2 35" xfId="9119"/>
    <cellStyle name="常规 26 16 14" xfId="9120"/>
    <cellStyle name="常规 26 21 14" xfId="9121"/>
    <cellStyle name="常规 10 2 36" xfId="9122"/>
    <cellStyle name="常规 26 16 15" xfId="9123"/>
    <cellStyle name="常规 26 21 15" xfId="9124"/>
    <cellStyle name="常规 10 2 37" xfId="9125"/>
    <cellStyle name="常规 10 2 4" xfId="9126"/>
    <cellStyle name="常规 10 2 4 10" xfId="9127"/>
    <cellStyle name="常规 10 2 4 2" xfId="9128"/>
    <cellStyle name="常规 10 2 4 2 2" xfId="9129"/>
    <cellStyle name="常规 10 2 4 3" xfId="9130"/>
    <cellStyle name="常规 10 2 4 3 2" xfId="9131"/>
    <cellStyle name="常规 10 2 4 4" xfId="9132"/>
    <cellStyle name="常规 10 2 4 5" xfId="9133"/>
    <cellStyle name="常规 26 26 11 2" xfId="9134"/>
    <cellStyle name="常规 26 31 11 2" xfId="9135"/>
    <cellStyle name="常规 10 2 4 5 2" xfId="9136"/>
    <cellStyle name="常规 12 29 14 2" xfId="9137"/>
    <cellStyle name="常规 12 34 14 2" xfId="9138"/>
    <cellStyle name="常规 10 2 4 6" xfId="9139"/>
    <cellStyle name="常规 10 2 4 6 2" xfId="9140"/>
    <cellStyle name="常规 10 2 4 7" xfId="9141"/>
    <cellStyle name="常规 10 2 4 8" xfId="9142"/>
    <cellStyle name="常规 10 2 4 9" xfId="9143"/>
    <cellStyle name="常规 2 25 10 2" xfId="9144"/>
    <cellStyle name="常规 2 30 10 2" xfId="9145"/>
    <cellStyle name="常规 10 2 5" xfId="9146"/>
    <cellStyle name="常规 10 2 5 10" xfId="9147"/>
    <cellStyle name="常规 10 2 5 2" xfId="9148"/>
    <cellStyle name="常规 10 2 5 3" xfId="9149"/>
    <cellStyle name="常规 10 2 5 3 2" xfId="9150"/>
    <cellStyle name="常规 10 2 5 4" xfId="9151"/>
    <cellStyle name="常规 10 2 5 5" xfId="9152"/>
    <cellStyle name="常规 26 26 12 2" xfId="9153"/>
    <cellStyle name="常规 26 31 12 2" xfId="9154"/>
    <cellStyle name="常规 10 2 5 5 2" xfId="9155"/>
    <cellStyle name="常规 12 29 15 2" xfId="9156"/>
    <cellStyle name="常规 12 34 15 2" xfId="9157"/>
    <cellStyle name="常规 10 2 5 6" xfId="9158"/>
    <cellStyle name="常规 10 2 5 6 2" xfId="9159"/>
    <cellStyle name="常规 10 2 5 7" xfId="9160"/>
    <cellStyle name="常规 10 2 5 8" xfId="9161"/>
    <cellStyle name="常规 10 2 5 9" xfId="9162"/>
    <cellStyle name="常规 10 2 6" xfId="9163"/>
    <cellStyle name="常规 10 56 3 2" xfId="9164"/>
    <cellStyle name="好 7 2 5" xfId="9165"/>
    <cellStyle name="常规 14 37 13" xfId="9166"/>
    <cellStyle name="常规 14 42 13" xfId="9167"/>
    <cellStyle name="常规 10 2 6 2" xfId="9168"/>
    <cellStyle name="好 7 2 6" xfId="9169"/>
    <cellStyle name="常规 14 37 14" xfId="9170"/>
    <cellStyle name="常规 14 42 14" xfId="9171"/>
    <cellStyle name="常规 10 2 6 3" xfId="9172"/>
    <cellStyle name="常规 14 37 14 2" xfId="9173"/>
    <cellStyle name="常规 14 42 14 2" xfId="9174"/>
    <cellStyle name="常规 10 2 6 3 2" xfId="9175"/>
    <cellStyle name="好 7 2 7" xfId="9176"/>
    <cellStyle name="常规 14 37 15" xfId="9177"/>
    <cellStyle name="常规 14 42 15" xfId="9178"/>
    <cellStyle name="常规 10 2 6 4" xfId="9179"/>
    <cellStyle name="常规 10 2 6 5" xfId="9180"/>
    <cellStyle name="常规 26 26 13 2" xfId="9181"/>
    <cellStyle name="常规 26 31 13 2" xfId="9182"/>
    <cellStyle name="好 7 2 8" xfId="9183"/>
    <cellStyle name="常规 14 37 16" xfId="9184"/>
    <cellStyle name="常规 14 42 16" xfId="9185"/>
    <cellStyle name="常规 14 37 16 2" xfId="9186"/>
    <cellStyle name="常规 14 42 16 2" xfId="9187"/>
    <cellStyle name="常规 10 2 6 5 2" xfId="9188"/>
    <cellStyle name="常规 14 37 17" xfId="9189"/>
    <cellStyle name="常规 14 42 17" xfId="9190"/>
    <cellStyle name="常规 12 29 16 2" xfId="9191"/>
    <cellStyle name="常规 12 34 16 2" xfId="9192"/>
    <cellStyle name="常规 10 2 6 6" xfId="9193"/>
    <cellStyle name="常规 14 37 18" xfId="9194"/>
    <cellStyle name="常规 14 42 18" xfId="9195"/>
    <cellStyle name="常规 10 2 6 7" xfId="9196"/>
    <cellStyle name="常规 10 2 6 8" xfId="9197"/>
    <cellStyle name="常规 10 2 6 9" xfId="9198"/>
    <cellStyle name="常规 10 2 7" xfId="9199"/>
    <cellStyle name="常规 7 34 15" xfId="9200"/>
    <cellStyle name="常规 7 29 15" xfId="9201"/>
    <cellStyle name="常规 10 2 7 2" xfId="9202"/>
    <cellStyle name="常规 7 34 16" xfId="9203"/>
    <cellStyle name="常规 7 29 16" xfId="9204"/>
    <cellStyle name="常规 10 2 7 3" xfId="9205"/>
    <cellStyle name="常规 7 34 16 2" xfId="9206"/>
    <cellStyle name="常规 7 29 16 2" xfId="9207"/>
    <cellStyle name="常规 10 2 7 3 2" xfId="9208"/>
    <cellStyle name="常规 7 34 17" xfId="9209"/>
    <cellStyle name="常规 7 29 17" xfId="9210"/>
    <cellStyle name="常规 10 2 7 4" xfId="9211"/>
    <cellStyle name="常规 10 2 8" xfId="9212"/>
    <cellStyle name="常规 10 2 8 2" xfId="9213"/>
    <cellStyle name="常规 10 2 8 3" xfId="9214"/>
    <cellStyle name="常规 10 2 8 4" xfId="9215"/>
    <cellStyle name="常规 11 48 2 2 2" xfId="9216"/>
    <cellStyle name="常规 10 2 9" xfId="9217"/>
    <cellStyle name="常规 10 2 9 2" xfId="9218"/>
    <cellStyle name="常规 10 2 9 3" xfId="9219"/>
    <cellStyle name="常规 10 2 9 3 2" xfId="9220"/>
    <cellStyle name="常规 10 2 9 4" xfId="9221"/>
    <cellStyle name="常规 15 46 17" xfId="9222"/>
    <cellStyle name="注释 6 2 2 8" xfId="9223"/>
    <cellStyle name="常规 12 10 8" xfId="9224"/>
    <cellStyle name="常规 10 22 18 2" xfId="9225"/>
    <cellStyle name="常规 10 22 19" xfId="9226"/>
    <cellStyle name="常规 10 22 19 2" xfId="9227"/>
    <cellStyle name="常规 27" xfId="9228"/>
    <cellStyle name="常规 32" xfId="9229"/>
    <cellStyle name="常规 12 11 8" xfId="9230"/>
    <cellStyle name="常规 10 25" xfId="9231"/>
    <cellStyle name="常规 10 30" xfId="9232"/>
    <cellStyle name="千位分隔 2 11 29" xfId="9233"/>
    <cellStyle name="常规 23 12 5" xfId="9234"/>
    <cellStyle name="常规 12 8 3 3" xfId="9235"/>
    <cellStyle name="常规 10 25 10" xfId="9236"/>
    <cellStyle name="常规 10 30 10" xfId="9237"/>
    <cellStyle name="常规 23 12 5 2" xfId="9238"/>
    <cellStyle name="常规 12 8 3 3 2" xfId="9239"/>
    <cellStyle name="常规 10 25 10 2" xfId="9240"/>
    <cellStyle name="常规 10 30 10 2" xfId="9241"/>
    <cellStyle name="常规 23 12 6" xfId="9242"/>
    <cellStyle name="常规 12 8 3 4" xfId="9243"/>
    <cellStyle name="常规 10 25 11" xfId="9244"/>
    <cellStyle name="常规 10 30 11" xfId="9245"/>
    <cellStyle name="常规 27 16" xfId="9246"/>
    <cellStyle name="常规 27 21" xfId="9247"/>
    <cellStyle name="常规 32 16" xfId="9248"/>
    <cellStyle name="常规 32 21" xfId="9249"/>
    <cellStyle name="常规 23 12 6 2" xfId="9250"/>
    <cellStyle name="常规 10 25 11 2" xfId="9251"/>
    <cellStyle name="常规 10 30 11 2" xfId="9252"/>
    <cellStyle name="常规 23 12 7" xfId="9253"/>
    <cellStyle name="常规 10 25 12" xfId="9254"/>
    <cellStyle name="常规 10 30 12" xfId="9255"/>
    <cellStyle name="常规 27 66" xfId="9256"/>
    <cellStyle name="常规 27 71" xfId="9257"/>
    <cellStyle name="常规 23 12 7 2" xfId="9258"/>
    <cellStyle name="常规 10 25 12 2" xfId="9259"/>
    <cellStyle name="常规 10 30 12 2" xfId="9260"/>
    <cellStyle name="常规 23 7 15 2" xfId="9261"/>
    <cellStyle name="常规 23 12 8" xfId="9262"/>
    <cellStyle name="常规 10 25 13" xfId="9263"/>
    <cellStyle name="常规 10 30 13" xfId="9264"/>
    <cellStyle name="常规 23 12 8 2" xfId="9265"/>
    <cellStyle name="常规 10 25 13 2" xfId="9266"/>
    <cellStyle name="常规 10 30 13 2" xfId="9267"/>
    <cellStyle name="常规 23 12 9" xfId="9268"/>
    <cellStyle name="常规 10 25 14" xfId="9269"/>
    <cellStyle name="常规 10 30 14" xfId="9270"/>
    <cellStyle name="常规 23 4 10" xfId="9271"/>
    <cellStyle name="常规 10 25 15" xfId="9272"/>
    <cellStyle name="常规 10 30 15" xfId="9273"/>
    <cellStyle name="常规 23 4 10 2" xfId="9274"/>
    <cellStyle name="常规 10 25 15 2" xfId="9275"/>
    <cellStyle name="常规 10 30 15 2" xfId="9276"/>
    <cellStyle name="常规 23 4 11" xfId="9277"/>
    <cellStyle name="常规 10 25 16" xfId="9278"/>
    <cellStyle name="常规 10 30 16" xfId="9279"/>
    <cellStyle name="常规 28 16" xfId="9280"/>
    <cellStyle name="常规 28 21" xfId="9281"/>
    <cellStyle name="常规 33 16" xfId="9282"/>
    <cellStyle name="常规 33 21" xfId="9283"/>
    <cellStyle name="常规 23 4 11 2" xfId="9284"/>
    <cellStyle name="常规 10 25 16 2" xfId="9285"/>
    <cellStyle name="常规 10 30 16 2" xfId="9286"/>
    <cellStyle name="常规 23 4 12" xfId="9287"/>
    <cellStyle name="常规 10 25 17" xfId="9288"/>
    <cellStyle name="常规 10 30 17" xfId="9289"/>
    <cellStyle name="常规 23 4 12 2" xfId="9290"/>
    <cellStyle name="常规 10 25 17 2" xfId="9291"/>
    <cellStyle name="常规 10 30 17 2" xfId="9292"/>
    <cellStyle name="常规 10 25 2" xfId="9293"/>
    <cellStyle name="常规 10 30 2" xfId="9294"/>
    <cellStyle name="常规 10 25 2 2" xfId="9295"/>
    <cellStyle name="常规 10 30 2 2" xfId="9296"/>
    <cellStyle name="常规 10 25 2 2 2" xfId="9297"/>
    <cellStyle name="常规 10 30 2 2 2" xfId="9298"/>
    <cellStyle name="常规 3 3 3 2 2" xfId="9299"/>
    <cellStyle name="常规 10 25 2 3" xfId="9300"/>
    <cellStyle name="常规 10 30 2 3" xfId="9301"/>
    <cellStyle name="常规 3 3 3 2 2 2" xfId="9302"/>
    <cellStyle name="常规 26 4 16" xfId="9303"/>
    <cellStyle name="常规 26 4 21" xfId="9304"/>
    <cellStyle name="常规 10 25 2 3 2" xfId="9305"/>
    <cellStyle name="常规 10 30 2 3 2" xfId="9306"/>
    <cellStyle name="常规 72 10" xfId="9307"/>
    <cellStyle name="常规 67 10" xfId="9308"/>
    <cellStyle name="常规 3 3 3 2 3" xfId="9309"/>
    <cellStyle name="常规 17 46 3 3 2" xfId="9310"/>
    <cellStyle name="常规 10 25 2 4" xfId="9311"/>
    <cellStyle name="常规 10 30 2 4" xfId="9312"/>
    <cellStyle name="常规 27 12 5 2" xfId="9313"/>
    <cellStyle name="常规 18 4 2" xfId="9314"/>
    <cellStyle name="常规 23 4 2" xfId="9315"/>
    <cellStyle name="常规 10 25 3" xfId="9316"/>
    <cellStyle name="常规 10 30 3" xfId="9317"/>
    <cellStyle name="常规 18 4 2 2" xfId="9318"/>
    <cellStyle name="常规 23 4 2 2" xfId="9319"/>
    <cellStyle name="常规 10 25 3 2" xfId="9320"/>
    <cellStyle name="常规 10 30 3 2" xfId="9321"/>
    <cellStyle name="常规 10 25 3 2 2" xfId="9322"/>
    <cellStyle name="常规 10 30 3 2 2" xfId="9323"/>
    <cellStyle name="常规 10 25 3 3" xfId="9324"/>
    <cellStyle name="常规 10 30 3 3" xfId="9325"/>
    <cellStyle name="常规 26 9 16" xfId="9326"/>
    <cellStyle name="常规 10 25 3 3 2" xfId="9327"/>
    <cellStyle name="常规 10 30 3 3 2" xfId="9328"/>
    <cellStyle name="常规 10 25 3 4" xfId="9329"/>
    <cellStyle name="常规 10 30 3 4" xfId="9330"/>
    <cellStyle name="常规 18 4 3" xfId="9331"/>
    <cellStyle name="常规 23 4 3" xfId="9332"/>
    <cellStyle name="常规 10 25 4" xfId="9333"/>
    <cellStyle name="常规 10 30 4" xfId="9334"/>
    <cellStyle name="常规 18 4 3 2" xfId="9335"/>
    <cellStyle name="常规 23 4 3 2" xfId="9336"/>
    <cellStyle name="常规 10 25 4 2" xfId="9337"/>
    <cellStyle name="常规 10 30 4 2" xfId="9338"/>
    <cellStyle name="常规 10 25 4 2 2" xfId="9339"/>
    <cellStyle name="常规 10 30 4 2 2" xfId="9340"/>
    <cellStyle name="常规 10 25 4 3" xfId="9341"/>
    <cellStyle name="常规 10 30 4 3" xfId="9342"/>
    <cellStyle name="常规 10 25 4 3 2" xfId="9343"/>
    <cellStyle name="常规 10 30 4 3 2" xfId="9344"/>
    <cellStyle name="常规 10 25 4 4" xfId="9345"/>
    <cellStyle name="常规 10 30 4 4" xfId="9346"/>
    <cellStyle name="常规 18 4 4" xfId="9347"/>
    <cellStyle name="常规 23 4 4" xfId="9348"/>
    <cellStyle name="常规 10 25 5" xfId="9349"/>
    <cellStyle name="常规 10 30 5" xfId="9350"/>
    <cellStyle name="常规 18 4 4 2" xfId="9351"/>
    <cellStyle name="常规 23 4 4 2" xfId="9352"/>
    <cellStyle name="常规 10 25 5 2" xfId="9353"/>
    <cellStyle name="常规 10 30 5 2" xfId="9354"/>
    <cellStyle name="常规 18 4 5" xfId="9355"/>
    <cellStyle name="常规 23 100" xfId="9356"/>
    <cellStyle name="常规 23 4 5" xfId="9357"/>
    <cellStyle name="常规 11 9 2 3 2" xfId="9358"/>
    <cellStyle name="常规 10 25 6" xfId="9359"/>
    <cellStyle name="常规 10 30 6" xfId="9360"/>
    <cellStyle name="常规 18 4 5 2" xfId="9361"/>
    <cellStyle name="常规 23 4 5 2" xfId="9362"/>
    <cellStyle name="常规 10 25 6 2" xfId="9363"/>
    <cellStyle name="常规 10 30 6 2" xfId="9364"/>
    <cellStyle name="常规 19 3 4 2" xfId="9365"/>
    <cellStyle name="常规 24 3 4 2" xfId="9366"/>
    <cellStyle name="常规 18 4 6" xfId="9367"/>
    <cellStyle name="常规 23 101" xfId="9368"/>
    <cellStyle name="常规 23 4 6" xfId="9369"/>
    <cellStyle name="常规 10 25 7" xfId="9370"/>
    <cellStyle name="常规 10 30 7" xfId="9371"/>
    <cellStyle name="常规 18 4 7" xfId="9372"/>
    <cellStyle name="常规 23 102" xfId="9373"/>
    <cellStyle name="常规 23 4 7" xfId="9374"/>
    <cellStyle name="常规 10 25 8" xfId="9375"/>
    <cellStyle name="常规 10 30 8" xfId="9376"/>
    <cellStyle name="常规 23 103" xfId="9377"/>
    <cellStyle name="常规 23 4 8" xfId="9378"/>
    <cellStyle name="常规 10 25 9" xfId="9379"/>
    <cellStyle name="常规 10 30 9" xfId="9380"/>
    <cellStyle name="常规 10 26" xfId="9381"/>
    <cellStyle name="常规 10 31" xfId="9382"/>
    <cellStyle name="常规 23 17 5" xfId="9383"/>
    <cellStyle name="常规 23 22 5" xfId="9384"/>
    <cellStyle name="常规 10 26 10" xfId="9385"/>
    <cellStyle name="常规 10 31 10" xfId="9386"/>
    <cellStyle name="常规 23 17 5 2" xfId="9387"/>
    <cellStyle name="常规 23 22 5 2" xfId="9388"/>
    <cellStyle name="常规 10 26 10 2" xfId="9389"/>
    <cellStyle name="常规 10 31 10 2" xfId="9390"/>
    <cellStyle name="常规 23 17 6" xfId="9391"/>
    <cellStyle name="常规 23 22 6" xfId="9392"/>
    <cellStyle name="常规 10 26 11" xfId="9393"/>
    <cellStyle name="常规 10 31 11" xfId="9394"/>
    <cellStyle name="常规 23 17 6 2" xfId="9395"/>
    <cellStyle name="常规 23 22 6 2" xfId="9396"/>
    <cellStyle name="常规 10 26 11 2" xfId="9397"/>
    <cellStyle name="常规 10 31 11 2" xfId="9398"/>
    <cellStyle name="常规 23 17 7" xfId="9399"/>
    <cellStyle name="常规 23 22 7" xfId="9400"/>
    <cellStyle name="常规 10 26 12" xfId="9401"/>
    <cellStyle name="常规 10 31 12" xfId="9402"/>
    <cellStyle name="常规 23 17 10" xfId="9403"/>
    <cellStyle name="常规 23 17 7 2" xfId="9404"/>
    <cellStyle name="常规 23 22 10" xfId="9405"/>
    <cellStyle name="常规 23 22 7 2" xfId="9406"/>
    <cellStyle name="常规 10 26 12 2" xfId="9407"/>
    <cellStyle name="常规 10 31 12 2" xfId="9408"/>
    <cellStyle name="千位分隔 2 4 3 2" xfId="9409"/>
    <cellStyle name="常规 23 17 8" xfId="9410"/>
    <cellStyle name="常规 23 22 8" xfId="9411"/>
    <cellStyle name="常规 10 26 13" xfId="9412"/>
    <cellStyle name="常规 10 31 13" xfId="9413"/>
    <cellStyle name="常规 23 17 8 2" xfId="9414"/>
    <cellStyle name="常规 23 22 8 2" xfId="9415"/>
    <cellStyle name="常规 10 26 13 2" xfId="9416"/>
    <cellStyle name="常规 10 31 13 2" xfId="9417"/>
    <cellStyle name="千位分隔 2 4 3 3" xfId="9418"/>
    <cellStyle name="常规 23 17 9" xfId="9419"/>
    <cellStyle name="常规 23 22 9" xfId="9420"/>
    <cellStyle name="常规 10 26 14" xfId="9421"/>
    <cellStyle name="常规 10 31 14" xfId="9422"/>
    <cellStyle name="常规 23 17 9 2" xfId="9423"/>
    <cellStyle name="常规 23 22 9 2" xfId="9424"/>
    <cellStyle name="常规 10 26 14 2" xfId="9425"/>
    <cellStyle name="常规 10 31 14 2" xfId="9426"/>
    <cellStyle name="常规 23 5 10" xfId="9427"/>
    <cellStyle name="常规 10 26 15" xfId="9428"/>
    <cellStyle name="常规 10 31 15" xfId="9429"/>
    <cellStyle name="常规 23 5 10 2" xfId="9430"/>
    <cellStyle name="常规 10 26 15 2" xfId="9431"/>
    <cellStyle name="常规 10 31 15 2" xfId="9432"/>
    <cellStyle name="常规 23 5 11" xfId="9433"/>
    <cellStyle name="常规 10 26 16" xfId="9434"/>
    <cellStyle name="常规 10 31 16" xfId="9435"/>
    <cellStyle name="常规 23 5 11 2" xfId="9436"/>
    <cellStyle name="常规 10 26 16 2" xfId="9437"/>
    <cellStyle name="常规 10 31 16 2" xfId="9438"/>
    <cellStyle name="常规 23 5 12" xfId="9439"/>
    <cellStyle name="常规 10 26 17" xfId="9440"/>
    <cellStyle name="常规 10 31 17" xfId="9441"/>
    <cellStyle name="常规 23 18 10" xfId="9442"/>
    <cellStyle name="常规 23 23 10" xfId="9443"/>
    <cellStyle name="常规 23 5 12 2" xfId="9444"/>
    <cellStyle name="常规 10 26 17 2" xfId="9445"/>
    <cellStyle name="常规 10 31 17 2" xfId="9446"/>
    <cellStyle name="常规 10 26 2" xfId="9447"/>
    <cellStyle name="常规 10 31 2" xfId="9448"/>
    <cellStyle name="常规 10 26 2 2" xfId="9449"/>
    <cellStyle name="常规 10 31 2 2" xfId="9450"/>
    <cellStyle name="常规 10 26 2 2 2" xfId="9451"/>
    <cellStyle name="常规 10 31 2 2 2" xfId="9452"/>
    <cellStyle name="常规 3 3 4 2 2" xfId="9453"/>
    <cellStyle name="常规 10 26 2 3" xfId="9454"/>
    <cellStyle name="常规 10 31 2 3" xfId="9455"/>
    <cellStyle name="常规 3 3 4 2 2 2" xfId="9456"/>
    <cellStyle name="常规 10 26 2 3 2" xfId="9457"/>
    <cellStyle name="常规 10 31 2 3 2" xfId="9458"/>
    <cellStyle name="常规 77 10" xfId="9459"/>
    <cellStyle name="常规 3 3 4 2 3" xfId="9460"/>
    <cellStyle name="常规 17 46 4 3 2" xfId="9461"/>
    <cellStyle name="常规 10 26 2 4" xfId="9462"/>
    <cellStyle name="常规 10 31 2 4" xfId="9463"/>
    <cellStyle name="常规 27 12 6 2" xfId="9464"/>
    <cellStyle name="常规 18 5 2" xfId="9465"/>
    <cellStyle name="常规 23 5 2" xfId="9466"/>
    <cellStyle name="常规 10 26 3" xfId="9467"/>
    <cellStyle name="常规 10 31 3" xfId="9468"/>
    <cellStyle name="常规 18 5 2 2" xfId="9469"/>
    <cellStyle name="常规 23 5 2 2" xfId="9470"/>
    <cellStyle name="常规 10 26 3 2" xfId="9471"/>
    <cellStyle name="常规 10 31 3 2" xfId="9472"/>
    <cellStyle name="常规 10 26 3 2 2" xfId="9473"/>
    <cellStyle name="常规 10 31 3 2 2" xfId="9474"/>
    <cellStyle name="常规 10 26 3 3" xfId="9475"/>
    <cellStyle name="常规 10 31 3 3" xfId="9476"/>
    <cellStyle name="常规 10 26 3 3 2" xfId="9477"/>
    <cellStyle name="常规 10 31 3 3 2" xfId="9478"/>
    <cellStyle name="常规 10 26 3 4" xfId="9479"/>
    <cellStyle name="常规 10 31 3 4" xfId="9480"/>
    <cellStyle name="常规 18 5 3" xfId="9481"/>
    <cellStyle name="常规 23 5 3" xfId="9482"/>
    <cellStyle name="常规 10 26 4" xfId="9483"/>
    <cellStyle name="常规 10 31 4" xfId="9484"/>
    <cellStyle name="常规 18 5 3 2" xfId="9485"/>
    <cellStyle name="常规 23 5 3 2" xfId="9486"/>
    <cellStyle name="常规 10 26 4 2" xfId="9487"/>
    <cellStyle name="常规 10 31 4 2" xfId="9488"/>
    <cellStyle name="常规 10 26 4 2 2" xfId="9489"/>
    <cellStyle name="常规 10 31 4 2 2" xfId="9490"/>
    <cellStyle name="常规 18 5 3 3" xfId="9491"/>
    <cellStyle name="常规 10 26 4 3" xfId="9492"/>
    <cellStyle name="常规 10 31 4 3" xfId="9493"/>
    <cellStyle name="常规 10 26 4 3 2" xfId="9494"/>
    <cellStyle name="常规 10 31 4 3 2" xfId="9495"/>
    <cellStyle name="常规 27 10 10 2" xfId="9496"/>
    <cellStyle name="常规 18 5 3 4" xfId="9497"/>
    <cellStyle name="常规 10 26 4 4" xfId="9498"/>
    <cellStyle name="常规 10 31 4 4" xfId="9499"/>
    <cellStyle name="常规 18 5 4" xfId="9500"/>
    <cellStyle name="常规 23 5 4" xfId="9501"/>
    <cellStyle name="常规 10 26 5" xfId="9502"/>
    <cellStyle name="常规 10 31 5" xfId="9503"/>
    <cellStyle name="常规 23 5 4 2" xfId="9504"/>
    <cellStyle name="常规 57 2 11" xfId="9505"/>
    <cellStyle name="常规 10 26 5 2" xfId="9506"/>
    <cellStyle name="常规 10 31 5 2" xfId="9507"/>
    <cellStyle name="常规 18 5 5" xfId="9508"/>
    <cellStyle name="常规 23 5 5" xfId="9509"/>
    <cellStyle name="常规 11 9 2 4 2" xfId="9510"/>
    <cellStyle name="常规 10 26 6" xfId="9511"/>
    <cellStyle name="常规 10 31 6" xfId="9512"/>
    <cellStyle name="常规 24 3 5 2" xfId="9513"/>
    <cellStyle name="常规 18 5 6" xfId="9514"/>
    <cellStyle name="常规 23 5 6" xfId="9515"/>
    <cellStyle name="常规 10 26 7" xfId="9516"/>
    <cellStyle name="常规 10 31 7" xfId="9517"/>
    <cellStyle name="常规 23 5 6 2" xfId="9518"/>
    <cellStyle name="常规 10 26 7 2" xfId="9519"/>
    <cellStyle name="常规 10 31 7 2" xfId="9520"/>
    <cellStyle name="常规 23 5 7 2" xfId="9521"/>
    <cellStyle name="常规 10 26 8 2" xfId="9522"/>
    <cellStyle name="常规 10 31 8 2" xfId="9523"/>
    <cellStyle name="常规 18 5 8" xfId="9524"/>
    <cellStyle name="常规 23 5 8" xfId="9525"/>
    <cellStyle name="常规 10 26 9" xfId="9526"/>
    <cellStyle name="常规 10 31 9" xfId="9527"/>
    <cellStyle name="常规 23 5 8 2" xfId="9528"/>
    <cellStyle name="常规 10 26 9 2" xfId="9529"/>
    <cellStyle name="常规 10 31 9 2" xfId="9530"/>
    <cellStyle name="常规 10 27" xfId="9531"/>
    <cellStyle name="常规 10 32" xfId="9532"/>
    <cellStyle name="常规 23 27 5" xfId="9533"/>
    <cellStyle name="常规 23 32 5" xfId="9534"/>
    <cellStyle name="常规 10 27 10" xfId="9535"/>
    <cellStyle name="常规 10 32 10" xfId="9536"/>
    <cellStyle name="常规 23 27 5 2" xfId="9537"/>
    <cellStyle name="常规 23 32 5 2" xfId="9538"/>
    <cellStyle name="常规 10 27 10 2" xfId="9539"/>
    <cellStyle name="常规 10 32 10 2" xfId="9540"/>
    <cellStyle name="常规 23 27 6 2" xfId="9541"/>
    <cellStyle name="常规 23 32 6 2" xfId="9542"/>
    <cellStyle name="常规 10 27 11 2" xfId="9543"/>
    <cellStyle name="常规 10 32 11 2" xfId="9544"/>
    <cellStyle name="常规 23 27 7" xfId="9545"/>
    <cellStyle name="常规 23 32 7" xfId="9546"/>
    <cellStyle name="常规 10 27 12" xfId="9547"/>
    <cellStyle name="常规 10 32 12" xfId="9548"/>
    <cellStyle name="常规 23 27 7 2" xfId="9549"/>
    <cellStyle name="常规 23 32 7 2" xfId="9550"/>
    <cellStyle name="常规 10 27 12 2" xfId="9551"/>
    <cellStyle name="常规 10 32 12 2" xfId="9552"/>
    <cellStyle name="常规 23 27 8" xfId="9553"/>
    <cellStyle name="常规 23 32 8" xfId="9554"/>
    <cellStyle name="常规 10 47 2 2 2" xfId="9555"/>
    <cellStyle name="常规 10 27 13" xfId="9556"/>
    <cellStyle name="常规 10 32 13" xfId="9557"/>
    <cellStyle name="常规 23 27 8 2" xfId="9558"/>
    <cellStyle name="常规 23 32 8 2" xfId="9559"/>
    <cellStyle name="常规 10 27 13 2" xfId="9560"/>
    <cellStyle name="常规 10 32 13 2" xfId="9561"/>
    <cellStyle name="常规 23 27 9" xfId="9562"/>
    <cellStyle name="常规 23 32 9" xfId="9563"/>
    <cellStyle name="常规 10 27 14" xfId="9564"/>
    <cellStyle name="常规 10 32 14" xfId="9565"/>
    <cellStyle name="常规 23 27 9 2" xfId="9566"/>
    <cellStyle name="常规 23 32 9 2" xfId="9567"/>
    <cellStyle name="常规 10 27 14 2" xfId="9568"/>
    <cellStyle name="常规 10 32 14 2" xfId="9569"/>
    <cellStyle name="常规 23 6 10" xfId="9570"/>
    <cellStyle name="常规 10 27 15" xfId="9571"/>
    <cellStyle name="常规 10 32 15" xfId="9572"/>
    <cellStyle name="常规 23 6 10 2" xfId="9573"/>
    <cellStyle name="常规 10 27 15 2" xfId="9574"/>
    <cellStyle name="常规 10 32 15 2" xfId="9575"/>
    <cellStyle name="常规 23 6 11" xfId="9576"/>
    <cellStyle name="常规 10 27 16" xfId="9577"/>
    <cellStyle name="常规 10 32 16" xfId="9578"/>
    <cellStyle name="常规 23 6 11 2" xfId="9579"/>
    <cellStyle name="常规 10 27 16 2" xfId="9580"/>
    <cellStyle name="常规 10 32 16 2" xfId="9581"/>
    <cellStyle name="常规 23 6 12" xfId="9582"/>
    <cellStyle name="常规 10 27 17" xfId="9583"/>
    <cellStyle name="常规 10 32 17" xfId="9584"/>
    <cellStyle name="常规 23 6 12 2" xfId="9585"/>
    <cellStyle name="常规 10 27 17 2" xfId="9586"/>
    <cellStyle name="常规 10 32 17 2" xfId="9587"/>
    <cellStyle name="常规 23 6 13" xfId="9588"/>
    <cellStyle name="常规 10 27 18" xfId="9589"/>
    <cellStyle name="常规 10 32 18" xfId="9590"/>
    <cellStyle name="常规 10 27 2" xfId="9591"/>
    <cellStyle name="常规 10 32 2" xfId="9592"/>
    <cellStyle name="常规 10 27 2 2" xfId="9593"/>
    <cellStyle name="常规 10 32 2 2" xfId="9594"/>
    <cellStyle name="常规 3 3 5 2 2" xfId="9595"/>
    <cellStyle name="常规 10 27 2 3" xfId="9596"/>
    <cellStyle name="常规 10 32 2 3" xfId="9597"/>
    <cellStyle name="常规 3 3 5 2 3" xfId="9598"/>
    <cellStyle name="常规 10 27 2 4" xfId="9599"/>
    <cellStyle name="常规 10 32 2 4" xfId="9600"/>
    <cellStyle name="常规 27 12 7 2" xfId="9601"/>
    <cellStyle name="常规 18 6 2" xfId="9602"/>
    <cellStyle name="常规 23 6 2" xfId="9603"/>
    <cellStyle name="常规 10 27 3" xfId="9604"/>
    <cellStyle name="常规 10 32 3" xfId="9605"/>
    <cellStyle name="常规 18 6 2 2" xfId="9606"/>
    <cellStyle name="常规 23 6 2 2" xfId="9607"/>
    <cellStyle name="常规 10 27 3 2" xfId="9608"/>
    <cellStyle name="常规 10 32 3 2" xfId="9609"/>
    <cellStyle name="常规 10 27 3 2 2" xfId="9610"/>
    <cellStyle name="常规 10 32 3 2 2" xfId="9611"/>
    <cellStyle name="常规 10 27 3 3" xfId="9612"/>
    <cellStyle name="常规 10 32 3 3" xfId="9613"/>
    <cellStyle name="常规 10 27 3 3 2" xfId="9614"/>
    <cellStyle name="常规 10 32 3 3 2" xfId="9615"/>
    <cellStyle name="常规 10 27 3 4" xfId="9616"/>
    <cellStyle name="常规 10 32 3 4" xfId="9617"/>
    <cellStyle name="常规 18 6 3" xfId="9618"/>
    <cellStyle name="常规 23 6 3" xfId="9619"/>
    <cellStyle name="常规 33 47 10" xfId="9620"/>
    <cellStyle name="常规 10 27 4" xfId="9621"/>
    <cellStyle name="常规 10 32 4" xfId="9622"/>
    <cellStyle name="常规 18 6 3 2" xfId="9623"/>
    <cellStyle name="常规 23 6 3 2" xfId="9624"/>
    <cellStyle name="常规 33 47 10 2" xfId="9625"/>
    <cellStyle name="常规 10 27 4 2" xfId="9626"/>
    <cellStyle name="常规 10 32 4 2" xfId="9627"/>
    <cellStyle name="常规 10 27 4 2 2" xfId="9628"/>
    <cellStyle name="常规 10 32 4 2 2" xfId="9629"/>
    <cellStyle name="常规 10 27 4 3" xfId="9630"/>
    <cellStyle name="常规 10 32 4 3" xfId="9631"/>
    <cellStyle name="常规 10 27 4 3 2" xfId="9632"/>
    <cellStyle name="常规 10 32 4 3 2" xfId="9633"/>
    <cellStyle name="常规 10 27 4 4" xfId="9634"/>
    <cellStyle name="常规 10 32 4 4" xfId="9635"/>
    <cellStyle name="常规 18 6 4" xfId="9636"/>
    <cellStyle name="常规 23 6 4" xfId="9637"/>
    <cellStyle name="常规 33 47 11" xfId="9638"/>
    <cellStyle name="常规 10 27 5" xfId="9639"/>
    <cellStyle name="常规 10 32 5" xfId="9640"/>
    <cellStyle name="常规 23 6 4 2" xfId="9641"/>
    <cellStyle name="常规 33 47 11 2" xfId="9642"/>
    <cellStyle name="常规 10 27 5 2" xfId="9643"/>
    <cellStyle name="常规 10 32 5 2" xfId="9644"/>
    <cellStyle name="常规 18 6 5" xfId="9645"/>
    <cellStyle name="常规 23 6 5" xfId="9646"/>
    <cellStyle name="常规 33 47 12" xfId="9647"/>
    <cellStyle name="常规 10 27 6" xfId="9648"/>
    <cellStyle name="常规 10 32 6" xfId="9649"/>
    <cellStyle name="常规 23 6 5 2" xfId="9650"/>
    <cellStyle name="常规 33 47 12 2" xfId="9651"/>
    <cellStyle name="常规 10 27 6 2" xfId="9652"/>
    <cellStyle name="常规 10 32 6 2" xfId="9653"/>
    <cellStyle name="常规 18 6 6" xfId="9654"/>
    <cellStyle name="常规 23 6 6" xfId="9655"/>
    <cellStyle name="常规 19 4 3 2 2" xfId="9656"/>
    <cellStyle name="常规 33 47 13" xfId="9657"/>
    <cellStyle name="常规 10 27 7" xfId="9658"/>
    <cellStyle name="常规 10 32 7" xfId="9659"/>
    <cellStyle name="常规 23 6 6 2" xfId="9660"/>
    <cellStyle name="常规 33 47 13 2" xfId="9661"/>
    <cellStyle name="常规 10 27 7 2" xfId="9662"/>
    <cellStyle name="常规 10 32 7 2" xfId="9663"/>
    <cellStyle name="常规 18 6 7" xfId="9664"/>
    <cellStyle name="常规 23 6 7" xfId="9665"/>
    <cellStyle name="常规 33 47 14" xfId="9666"/>
    <cellStyle name="常规 10 27 8" xfId="9667"/>
    <cellStyle name="常规 10 32 8" xfId="9668"/>
    <cellStyle name="常规 23 6 7 2" xfId="9669"/>
    <cellStyle name="常规 33 47 14 2" xfId="9670"/>
    <cellStyle name="常规 10 27 8 2" xfId="9671"/>
    <cellStyle name="常规 10 32 8 2" xfId="9672"/>
    <cellStyle name="常规 23 6 8" xfId="9673"/>
    <cellStyle name="常规 33 47 15" xfId="9674"/>
    <cellStyle name="常规 10 27 9" xfId="9675"/>
    <cellStyle name="常规 10 32 9" xfId="9676"/>
    <cellStyle name="常规 23 6 8 2" xfId="9677"/>
    <cellStyle name="常规 33 47 15 2" xfId="9678"/>
    <cellStyle name="常规 10 27 9 2" xfId="9679"/>
    <cellStyle name="常规 10 32 9 2" xfId="9680"/>
    <cellStyle name="常规 10 45 12 2" xfId="9681"/>
    <cellStyle name="常规 10 28" xfId="9682"/>
    <cellStyle name="常规 10 33" xfId="9683"/>
    <cellStyle name="常规 23 37 5" xfId="9684"/>
    <cellStyle name="常规 23 42 5" xfId="9685"/>
    <cellStyle name="常规 10 28 10" xfId="9686"/>
    <cellStyle name="常规 10 33 10" xfId="9687"/>
    <cellStyle name="常规 23 37 6" xfId="9688"/>
    <cellStyle name="常规 23 42 6" xfId="9689"/>
    <cellStyle name="常规 10 28 11" xfId="9690"/>
    <cellStyle name="常规 10 33 11" xfId="9691"/>
    <cellStyle name="常规 3 15 15" xfId="9692"/>
    <cellStyle name="常规 3 20 15" xfId="9693"/>
    <cellStyle name="常规 23 37 6 2" xfId="9694"/>
    <cellStyle name="常规 23 42 6 2" xfId="9695"/>
    <cellStyle name="常规 10 28 11 2" xfId="9696"/>
    <cellStyle name="常规 10 33 11 2" xfId="9697"/>
    <cellStyle name="常规 26 25 5 2" xfId="9698"/>
    <cellStyle name="常规 26 30 5 2" xfId="9699"/>
    <cellStyle name="常规 23 37 7" xfId="9700"/>
    <cellStyle name="常规 23 42 7" xfId="9701"/>
    <cellStyle name="常规 10 28 12" xfId="9702"/>
    <cellStyle name="常规 10 33 12" xfId="9703"/>
    <cellStyle name="常规 3 25 12 2" xfId="9704"/>
    <cellStyle name="常规 3 30 12 2" xfId="9705"/>
    <cellStyle name="常规 23 38 5 2" xfId="9706"/>
    <cellStyle name="常规 23 43 5 2" xfId="9707"/>
    <cellStyle name="常规 23 37 8" xfId="9708"/>
    <cellStyle name="常规 23 42 8" xfId="9709"/>
    <cellStyle name="常规 10 28 13" xfId="9710"/>
    <cellStyle name="常规 10 33 13" xfId="9711"/>
    <cellStyle name="常规 23 37 9" xfId="9712"/>
    <cellStyle name="常规 23 42 9" xfId="9713"/>
    <cellStyle name="常规 10 28 14" xfId="9714"/>
    <cellStyle name="常规 10 33 14" xfId="9715"/>
    <cellStyle name="常规 23 7 10" xfId="9716"/>
    <cellStyle name="常规 10 28 15" xfId="9717"/>
    <cellStyle name="常规 10 33 15" xfId="9718"/>
    <cellStyle name="常规 23 7 11" xfId="9719"/>
    <cellStyle name="常规 33 13 11 2" xfId="9720"/>
    <cellStyle name="常规 10 28 16" xfId="9721"/>
    <cellStyle name="常规 10 33 16" xfId="9722"/>
    <cellStyle name="常规 23 7 12" xfId="9723"/>
    <cellStyle name="常规 14 16 14 2" xfId="9724"/>
    <cellStyle name="常规 14 21 14 2" xfId="9725"/>
    <cellStyle name="常规 10 28 17" xfId="9726"/>
    <cellStyle name="常规 10 33 17" xfId="9727"/>
    <cellStyle name="常规 23 7 13" xfId="9728"/>
    <cellStyle name="常规 10 28 18" xfId="9729"/>
    <cellStyle name="常规 10 33 18" xfId="9730"/>
    <cellStyle name="常规 26 25 15" xfId="9731"/>
    <cellStyle name="常规 26 30 15" xfId="9732"/>
    <cellStyle name="常规 10 28 2" xfId="9733"/>
    <cellStyle name="常规 10 33 2" xfId="9734"/>
    <cellStyle name="常规 26 25 15 2" xfId="9735"/>
    <cellStyle name="常规 26 30 15 2" xfId="9736"/>
    <cellStyle name="常规 10 28 2 2" xfId="9737"/>
    <cellStyle name="常规 10 33 2 2" xfId="9738"/>
    <cellStyle name="常规 15 15 5" xfId="9739"/>
    <cellStyle name="常规 15 20 5" xfId="9740"/>
    <cellStyle name="常规 10 28 2 2 2" xfId="9741"/>
    <cellStyle name="常规 10 33 2 2 2" xfId="9742"/>
    <cellStyle name="常规 3 3 6 2 2" xfId="9743"/>
    <cellStyle name="常规 10 28 2 3" xfId="9744"/>
    <cellStyle name="常规 10 33 2 3" xfId="9745"/>
    <cellStyle name="常规 3 3 6 2 2 2" xfId="9746"/>
    <cellStyle name="常规 15 16 5" xfId="9747"/>
    <cellStyle name="常规 15 21 5" xfId="9748"/>
    <cellStyle name="常规 10 28 2 3 2" xfId="9749"/>
    <cellStyle name="常规 10 33 2 3 2" xfId="9750"/>
    <cellStyle name="常规 3 3 6 2 3" xfId="9751"/>
    <cellStyle name="常规 10 28 2 4" xfId="9752"/>
    <cellStyle name="常规 10 33 2 4" xfId="9753"/>
    <cellStyle name="常规 26 25 16" xfId="9754"/>
    <cellStyle name="常规 26 30 16" xfId="9755"/>
    <cellStyle name="常规 27 12 8 2" xfId="9756"/>
    <cellStyle name="常规 18 7 2" xfId="9757"/>
    <cellStyle name="常规 23 7 2" xfId="9758"/>
    <cellStyle name="常规 10 28 3" xfId="9759"/>
    <cellStyle name="常规 10 33 3" xfId="9760"/>
    <cellStyle name="常规 26 25 16 2" xfId="9761"/>
    <cellStyle name="常规 26 30 16 2" xfId="9762"/>
    <cellStyle name="常规 18 7 2 2" xfId="9763"/>
    <cellStyle name="常规 23 7 2 2" xfId="9764"/>
    <cellStyle name="常规 10 28 3 2" xfId="9765"/>
    <cellStyle name="常规 10 33 3 2" xfId="9766"/>
    <cellStyle name="常规 10 28 3 2 2" xfId="9767"/>
    <cellStyle name="常规 10 33 3 2 2" xfId="9768"/>
    <cellStyle name="常规 10 28 3 3" xfId="9769"/>
    <cellStyle name="常规 10 33 3 3" xfId="9770"/>
    <cellStyle name="常规 10 28 3 3 2" xfId="9771"/>
    <cellStyle name="常规 10 33 3 3 2" xfId="9772"/>
    <cellStyle name="常规 10 28 3 4" xfId="9773"/>
    <cellStyle name="常规 10 33 3 4" xfId="9774"/>
    <cellStyle name="常规 26 25 17" xfId="9775"/>
    <cellStyle name="常规 26 30 17" xfId="9776"/>
    <cellStyle name="常规 18 7 3" xfId="9777"/>
    <cellStyle name="常规 23 7 3" xfId="9778"/>
    <cellStyle name="常规 10 28 4" xfId="9779"/>
    <cellStyle name="常规 10 33 4" xfId="9780"/>
    <cellStyle name="常规 26 25 17 2" xfId="9781"/>
    <cellStyle name="常规 26 30 17 2" xfId="9782"/>
    <cellStyle name="常规 23 7 3 2" xfId="9783"/>
    <cellStyle name="常规 10 28 4 2" xfId="9784"/>
    <cellStyle name="常规 10 33 4 2" xfId="9785"/>
    <cellStyle name="常规 10 28 4 2 2" xfId="9786"/>
    <cellStyle name="常规 10 33 4 2 2" xfId="9787"/>
    <cellStyle name="常规 10 28 4 3" xfId="9788"/>
    <cellStyle name="常规 10 33 4 3" xfId="9789"/>
    <cellStyle name="常规 10 28 4 3 2" xfId="9790"/>
    <cellStyle name="常规 10 33 4 3 2" xfId="9791"/>
    <cellStyle name="常规 10 28 4 4" xfId="9792"/>
    <cellStyle name="常规 10 33 4 4" xfId="9793"/>
    <cellStyle name="常规 26 25 18" xfId="9794"/>
    <cellStyle name="常规 26 30 18" xfId="9795"/>
    <cellStyle name="常规 18 7 4" xfId="9796"/>
    <cellStyle name="常规 23 7 4" xfId="9797"/>
    <cellStyle name="常规 10 28 5" xfId="9798"/>
    <cellStyle name="常规 10 33 5" xfId="9799"/>
    <cellStyle name="常规 23 7 4 2" xfId="9800"/>
    <cellStyle name="常规 9 12 11" xfId="9801"/>
    <cellStyle name="常规 10 28 5 2" xfId="9802"/>
    <cellStyle name="常规 10 33 5 2" xfId="9803"/>
    <cellStyle name="常规 18 7 5" xfId="9804"/>
    <cellStyle name="常规 23 7 5" xfId="9805"/>
    <cellStyle name="常规 10 28 6" xfId="9806"/>
    <cellStyle name="常规 10 33 6" xfId="9807"/>
    <cellStyle name="常规 23 7 5 2" xfId="9808"/>
    <cellStyle name="常规 10 28 6 2" xfId="9809"/>
    <cellStyle name="常规 10 33 6 2" xfId="9810"/>
    <cellStyle name="常规 18 7 6" xfId="9811"/>
    <cellStyle name="常规 23 7 6" xfId="9812"/>
    <cellStyle name="常规 10 28 7" xfId="9813"/>
    <cellStyle name="常规 10 33 7" xfId="9814"/>
    <cellStyle name="常规 23 7 6 2" xfId="9815"/>
    <cellStyle name="常规 10 28 7 2" xfId="9816"/>
    <cellStyle name="常规 10 33 7 2" xfId="9817"/>
    <cellStyle name="常规 18 7 7" xfId="9818"/>
    <cellStyle name="常规 23 7 7" xfId="9819"/>
    <cellStyle name="常规 10 28 8" xfId="9820"/>
    <cellStyle name="常规 10 33 8" xfId="9821"/>
    <cellStyle name="常规 23 7 7 2" xfId="9822"/>
    <cellStyle name="常规 10 28 8 2" xfId="9823"/>
    <cellStyle name="常规 10 33 8 2" xfId="9824"/>
    <cellStyle name="常规 23 7 8" xfId="9825"/>
    <cellStyle name="常规 10 28 9" xfId="9826"/>
    <cellStyle name="常规 10 33 9" xfId="9827"/>
    <cellStyle name="常规 23 7 8 2" xfId="9828"/>
    <cellStyle name="常规 10 28 9 2" xfId="9829"/>
    <cellStyle name="常规 10 33 9 2" xfId="9830"/>
    <cellStyle name="常规 10 29" xfId="9831"/>
    <cellStyle name="常规 10 34" xfId="9832"/>
    <cellStyle name="常规 23 47 5" xfId="9833"/>
    <cellStyle name="常规 10 29 10" xfId="9834"/>
    <cellStyle name="常规 10 34 10" xfId="9835"/>
    <cellStyle name="常规 23 47 5 2" xfId="9836"/>
    <cellStyle name="常规 10 29 10 2" xfId="9837"/>
    <cellStyle name="常规 10 34 10 2" xfId="9838"/>
    <cellStyle name="常规 23 8 13" xfId="9839"/>
    <cellStyle name="常规 10 29 18" xfId="9840"/>
    <cellStyle name="常规 10 34 18" xfId="9841"/>
    <cellStyle name="常规 10 29 2" xfId="9842"/>
    <cellStyle name="常规 10 34 2" xfId="9843"/>
    <cellStyle name="常规 10 29 2 2" xfId="9844"/>
    <cellStyle name="常规 10 34 2 2" xfId="9845"/>
    <cellStyle name="常规 10 29 2 2 2" xfId="9846"/>
    <cellStyle name="常规 10 34 2 2 2" xfId="9847"/>
    <cellStyle name="常规 3 3 7 2 2" xfId="9848"/>
    <cellStyle name="常规 10 29 2 3" xfId="9849"/>
    <cellStyle name="常规 10 34 2 3" xfId="9850"/>
    <cellStyle name="常规 10 29 2 3 2" xfId="9851"/>
    <cellStyle name="常规 10 34 2 3 2" xfId="9852"/>
    <cellStyle name="常规 10 29 2 4" xfId="9853"/>
    <cellStyle name="常规 10 34 2 4" xfId="9854"/>
    <cellStyle name="常规 27 12 9 2" xfId="9855"/>
    <cellStyle name="常规 18 8 2" xfId="9856"/>
    <cellStyle name="常规 23 8 2" xfId="9857"/>
    <cellStyle name="常规 10 29 3" xfId="9858"/>
    <cellStyle name="常规 10 34 3" xfId="9859"/>
    <cellStyle name="常规 23 8 2 2" xfId="9860"/>
    <cellStyle name="常规 10 29 3 2" xfId="9861"/>
    <cellStyle name="常规 10 34 3 2" xfId="9862"/>
    <cellStyle name="常规 10 29 3 2 2" xfId="9863"/>
    <cellStyle name="常规 10 34 3 2 2" xfId="9864"/>
    <cellStyle name="常规 10 29 3 3" xfId="9865"/>
    <cellStyle name="常规 10 34 3 3" xfId="9866"/>
    <cellStyle name="常规 10 29 3 3 2" xfId="9867"/>
    <cellStyle name="常规 10 34 3 3 2" xfId="9868"/>
    <cellStyle name="常规 10 29 3 4" xfId="9869"/>
    <cellStyle name="常规 10 34 3 4" xfId="9870"/>
    <cellStyle name="常规 18 8 3" xfId="9871"/>
    <cellStyle name="常规 23 8 3" xfId="9872"/>
    <cellStyle name="常规 10 29 4" xfId="9873"/>
    <cellStyle name="常规 10 34 4" xfId="9874"/>
    <cellStyle name="常规 23 8 3 2" xfId="9875"/>
    <cellStyle name="常规 10 29 4 2" xfId="9876"/>
    <cellStyle name="常规 10 34 4 2" xfId="9877"/>
    <cellStyle name="常规 10 29 4 2 2" xfId="9878"/>
    <cellStyle name="常规 10 34 4 2 2" xfId="9879"/>
    <cellStyle name="常规 10 29 4 3" xfId="9880"/>
    <cellStyle name="常规 10 34 4 3" xfId="9881"/>
    <cellStyle name="常规 10 29 4 3 2" xfId="9882"/>
    <cellStyle name="常规 10 34 4 3 2" xfId="9883"/>
    <cellStyle name="常规 10 29 4 4" xfId="9884"/>
    <cellStyle name="常规 10 34 4 4" xfId="9885"/>
    <cellStyle name="常规 23 8 4" xfId="9886"/>
    <cellStyle name="常规 10 29 5" xfId="9887"/>
    <cellStyle name="常规 10 34 5" xfId="9888"/>
    <cellStyle name="常规 23 8 4 2" xfId="9889"/>
    <cellStyle name="常规 9 22 11" xfId="9890"/>
    <cellStyle name="常规 9 17 11" xfId="9891"/>
    <cellStyle name="常规 10 29 5 2" xfId="9892"/>
    <cellStyle name="常规 10 34 5 2" xfId="9893"/>
    <cellStyle name="常规 23 8 5" xfId="9894"/>
    <cellStyle name="常规 10 29 6" xfId="9895"/>
    <cellStyle name="常规 10 34 6" xfId="9896"/>
    <cellStyle name="常规 23 8 5 2" xfId="9897"/>
    <cellStyle name="常规 10 29 6 2" xfId="9898"/>
    <cellStyle name="常规 10 34 6 2" xfId="9899"/>
    <cellStyle name="常规 23 8 6" xfId="9900"/>
    <cellStyle name="常规 10 29 7" xfId="9901"/>
    <cellStyle name="常规 10 34 7" xfId="9902"/>
    <cellStyle name="常规 23 8 6 2" xfId="9903"/>
    <cellStyle name="常规 10 29 7 2" xfId="9904"/>
    <cellStyle name="常规 10 34 7 2" xfId="9905"/>
    <cellStyle name="常规 23 8 7" xfId="9906"/>
    <cellStyle name="常规 10 29 8" xfId="9907"/>
    <cellStyle name="常规 10 34 8" xfId="9908"/>
    <cellStyle name="常规 23 8 7 2" xfId="9909"/>
    <cellStyle name="常规 10 29 8 2" xfId="9910"/>
    <cellStyle name="常规 10 34 8 2" xfId="9911"/>
    <cellStyle name="常规 23 8 8" xfId="9912"/>
    <cellStyle name="常规 10 29 9" xfId="9913"/>
    <cellStyle name="常规 10 34 9" xfId="9914"/>
    <cellStyle name="常规 23 8 8 2" xfId="9915"/>
    <cellStyle name="常规 10 29 9 2" xfId="9916"/>
    <cellStyle name="常规 10 34 9 2" xfId="9917"/>
    <cellStyle name="常规 10 3" xfId="9918"/>
    <cellStyle name="常规 33 44 16" xfId="9919"/>
    <cellStyle name="常规 10 3 10" xfId="9920"/>
    <cellStyle name="常规 33 39 16" xfId="9921"/>
    <cellStyle name="常规 33 44 16 2" xfId="9922"/>
    <cellStyle name="常规 10 3 10 2" xfId="9923"/>
    <cellStyle name="常规 33 39 16 2" xfId="9924"/>
    <cellStyle name="常规 33 44 17" xfId="9925"/>
    <cellStyle name="常规 10 3 11" xfId="9926"/>
    <cellStyle name="常规 33 39 17" xfId="9927"/>
    <cellStyle name="常规 33 44 17 2" xfId="9928"/>
    <cellStyle name="常规 10 3 11 2" xfId="9929"/>
    <cellStyle name="常规 33 39 17 2" xfId="9930"/>
    <cellStyle name="常规 33 44 18" xfId="9931"/>
    <cellStyle name="常规 10 3 12" xfId="9932"/>
    <cellStyle name="常规 33 39 18" xfId="9933"/>
    <cellStyle name="常规 10 3 12 2" xfId="9934"/>
    <cellStyle name="常规 10 3 13" xfId="9935"/>
    <cellStyle name="常规 10 3 13 2" xfId="9936"/>
    <cellStyle name="常规 26 5 2 2" xfId="9937"/>
    <cellStyle name="常规 10 3 14" xfId="9938"/>
    <cellStyle name="常规 10 3 14 2" xfId="9939"/>
    <cellStyle name="常规 10 3 15" xfId="9940"/>
    <cellStyle name="常规 10 3 20" xfId="9941"/>
    <cellStyle name="常规 10 3 15 2" xfId="9942"/>
    <cellStyle name="常规 10 3 20 2" xfId="9943"/>
    <cellStyle name="常规 10 3 16" xfId="9944"/>
    <cellStyle name="常规 10 3 21" xfId="9945"/>
    <cellStyle name="常规 10 3 16 2" xfId="9946"/>
    <cellStyle name="常规 10 3 21 2" xfId="9947"/>
    <cellStyle name="常规 10 3 17" xfId="9948"/>
    <cellStyle name="常规 10 3 22" xfId="9949"/>
    <cellStyle name="常规 10 3 17 2" xfId="9950"/>
    <cellStyle name="常规 10 3 22 2" xfId="9951"/>
    <cellStyle name="常规 10 3 18" xfId="9952"/>
    <cellStyle name="常规 10 3 23" xfId="9953"/>
    <cellStyle name="常规 10 3 18 2" xfId="9954"/>
    <cellStyle name="常规 10 3 23 2" xfId="9955"/>
    <cellStyle name="常规 17 3 14 2" xfId="9956"/>
    <cellStyle name="常规 22 3 14 2" xfId="9957"/>
    <cellStyle name="常规 10 3 19" xfId="9958"/>
    <cellStyle name="常规 10 3 24" xfId="9959"/>
    <cellStyle name="常规 10 3 19 2" xfId="9960"/>
    <cellStyle name="常规 10 3 24 2" xfId="9961"/>
    <cellStyle name="常规 10 3 2" xfId="9962"/>
    <cellStyle name="常规 2 25 3" xfId="9963"/>
    <cellStyle name="常规 2 30 3" xfId="9964"/>
    <cellStyle name="常规 7 43 15" xfId="9965"/>
    <cellStyle name="常规 7 38 15" xfId="9966"/>
    <cellStyle name="常规 10 3 2 2" xfId="9967"/>
    <cellStyle name="常规 2 25 3 2" xfId="9968"/>
    <cellStyle name="常规 2 30 3 2" xfId="9969"/>
    <cellStyle name="常规 7 43 15 2" xfId="9970"/>
    <cellStyle name="常规 7 38 15 2" xfId="9971"/>
    <cellStyle name="常规 10 3 2 2 2" xfId="9972"/>
    <cellStyle name="常规 2 25 4" xfId="9973"/>
    <cellStyle name="常规 2 30 4" xfId="9974"/>
    <cellStyle name="常规 7 43 16" xfId="9975"/>
    <cellStyle name="常规 7 38 16" xfId="9976"/>
    <cellStyle name="常规 10 3 2 3" xfId="9977"/>
    <cellStyle name="常规 2 25 4 2" xfId="9978"/>
    <cellStyle name="常规 2 30 4 2" xfId="9979"/>
    <cellStyle name="常规 7 43 16 2" xfId="9980"/>
    <cellStyle name="常规 7 38 16 2" xfId="9981"/>
    <cellStyle name="常规 10 3 2 3 2" xfId="9982"/>
    <cellStyle name="常规 2 25 5" xfId="9983"/>
    <cellStyle name="常规 2 30 5" xfId="9984"/>
    <cellStyle name="常规 7 43 17" xfId="9985"/>
    <cellStyle name="常规 7 38 17" xfId="9986"/>
    <cellStyle name="常规 10 3 2 4" xfId="9987"/>
    <cellStyle name="常规 2 25 6" xfId="9988"/>
    <cellStyle name="常规 2 30 6" xfId="9989"/>
    <cellStyle name="常规 7 43 18" xfId="9990"/>
    <cellStyle name="常规 7 38 18" xfId="9991"/>
    <cellStyle name="常规 10 3 2 5" xfId="9992"/>
    <cellStyle name="常规 2 25 8" xfId="9993"/>
    <cellStyle name="常规 2 30 8" xfId="9994"/>
    <cellStyle name="常规 10 3 2 7" xfId="9995"/>
    <cellStyle name="常规 2 25 9" xfId="9996"/>
    <cellStyle name="常规 2 30 9" xfId="9997"/>
    <cellStyle name="常规 10 3 2 8" xfId="9998"/>
    <cellStyle name="常规 10 3 2 9" xfId="9999"/>
    <cellStyle name="常规 10 3 25" xfId="10000"/>
    <cellStyle name="常规 10 3 30" xfId="10001"/>
    <cellStyle name="常规 10 3 25 2" xfId="10002"/>
    <cellStyle name="常规 10 3 30 2" xfId="10003"/>
    <cellStyle name="常规 6 8 13 2" xfId="10004"/>
    <cellStyle name="常规 10 3 26" xfId="10005"/>
    <cellStyle name="常规 10 3 31" xfId="10006"/>
    <cellStyle name="常规 10 3 26 2" xfId="10007"/>
    <cellStyle name="常规 10 3 31 2" xfId="10008"/>
    <cellStyle name="常规 26 17 10" xfId="10009"/>
    <cellStyle name="常规 26 22 10" xfId="10010"/>
    <cellStyle name="常规 10 3 27" xfId="10011"/>
    <cellStyle name="常规 10 3 32" xfId="10012"/>
    <cellStyle name="常规 26 17 10 2" xfId="10013"/>
    <cellStyle name="常规 26 22 10 2" xfId="10014"/>
    <cellStyle name="常规 10 3 27 2" xfId="10015"/>
    <cellStyle name="常规 10 3 32 2" xfId="10016"/>
    <cellStyle name="常规 26 17 12 2" xfId="10017"/>
    <cellStyle name="常规 26 22 12 2" xfId="10018"/>
    <cellStyle name="常规 10 3 29 2" xfId="10019"/>
    <cellStyle name="常规 10 3 34 2" xfId="10020"/>
    <cellStyle name="常规 10 3 3" xfId="10021"/>
    <cellStyle name="常规 2 26 3 2" xfId="10022"/>
    <cellStyle name="常规 2 31 3 2" xfId="10023"/>
    <cellStyle name="常规 10 3 3 2 2" xfId="10024"/>
    <cellStyle name="常规 2 26 4 2" xfId="10025"/>
    <cellStyle name="常规 2 31 4 2" xfId="10026"/>
    <cellStyle name="常规 10 3 3 3 2" xfId="10027"/>
    <cellStyle name="常规 26 17 13" xfId="10028"/>
    <cellStyle name="常规 26 22 13" xfId="10029"/>
    <cellStyle name="常规 10 3 35" xfId="10030"/>
    <cellStyle name="常规 26 17 13 2" xfId="10031"/>
    <cellStyle name="常规 26 22 13 2" xfId="10032"/>
    <cellStyle name="常规 10 3 35 2" xfId="10033"/>
    <cellStyle name="常规 26 17 14" xfId="10034"/>
    <cellStyle name="常规 26 22 14" xfId="10035"/>
    <cellStyle name="常规 10 3 36" xfId="10036"/>
    <cellStyle name="常规 26 17 15" xfId="10037"/>
    <cellStyle name="常规 26 22 15" xfId="10038"/>
    <cellStyle name="常规 10 3 37" xfId="10039"/>
    <cellStyle name="常规 10 3 4" xfId="10040"/>
    <cellStyle name="常规 2 27 3" xfId="10041"/>
    <cellStyle name="常规 2 32 3" xfId="10042"/>
    <cellStyle name="常规 10 3 4 2" xfId="10043"/>
    <cellStyle name="常规 2 27 3 2" xfId="10044"/>
    <cellStyle name="常规 2 32 3 2" xfId="10045"/>
    <cellStyle name="常规 10 3 4 2 2" xfId="10046"/>
    <cellStyle name="常规 2 27 4" xfId="10047"/>
    <cellStyle name="常规 2 32 4" xfId="10048"/>
    <cellStyle name="常规 10 3 4 3" xfId="10049"/>
    <cellStyle name="常规 2 27 4 2" xfId="10050"/>
    <cellStyle name="常规 2 32 4 2" xfId="10051"/>
    <cellStyle name="常规 10 3 4 3 2" xfId="10052"/>
    <cellStyle name="常规 2 27 5" xfId="10053"/>
    <cellStyle name="常规 2 32 5" xfId="10054"/>
    <cellStyle name="常规 10 3 4 4" xfId="10055"/>
    <cellStyle name="常规 2 25 11 2" xfId="10056"/>
    <cellStyle name="常规 2 30 11 2" xfId="10057"/>
    <cellStyle name="常规 10 3 5" xfId="10058"/>
    <cellStyle name="常规 2 28 3" xfId="10059"/>
    <cellStyle name="常规 2 33 3" xfId="10060"/>
    <cellStyle name="常规 10 3 5 2" xfId="10061"/>
    <cellStyle name="常规 10 3 6" xfId="10062"/>
    <cellStyle name="常规 2 29 3" xfId="10063"/>
    <cellStyle name="常规 2 34 3" xfId="10064"/>
    <cellStyle name="好 8 2 5" xfId="10065"/>
    <cellStyle name="常规 14 47 13" xfId="10066"/>
    <cellStyle name="常规 10 3 6 2" xfId="10067"/>
    <cellStyle name="常规 10 3 7" xfId="10068"/>
    <cellStyle name="常规 2 35 3" xfId="10069"/>
    <cellStyle name="常规 2 40 3" xfId="10070"/>
    <cellStyle name="常规 7 44 15" xfId="10071"/>
    <cellStyle name="常规 7 39 15" xfId="10072"/>
    <cellStyle name="常规 10 3 7 2" xfId="10073"/>
    <cellStyle name="常规 27 13 10 2" xfId="10074"/>
    <cellStyle name="常规 10 3 8" xfId="10075"/>
    <cellStyle name="常规 2 36 3" xfId="10076"/>
    <cellStyle name="常规 2 41 3" xfId="10077"/>
    <cellStyle name="常规 10 3 8 2" xfId="10078"/>
    <cellStyle name="常规 11 48 2 3 2" xfId="10079"/>
    <cellStyle name="常规 10 3 9" xfId="10080"/>
    <cellStyle name="常规 2 37 3" xfId="10081"/>
    <cellStyle name="常规 2 42 3" xfId="10082"/>
    <cellStyle name="常规 10 3 9 2" xfId="10083"/>
    <cellStyle name="常规 10 35" xfId="10084"/>
    <cellStyle name="常规 10 40" xfId="10085"/>
    <cellStyle name="常规 12 9 3 3" xfId="10086"/>
    <cellStyle name="常规 10 35 10" xfId="10087"/>
    <cellStyle name="常规 10 40 10" xfId="10088"/>
    <cellStyle name="常规 12 9 3 3 2" xfId="10089"/>
    <cellStyle name="常规 10 35 10 2" xfId="10090"/>
    <cellStyle name="常规 10 40 10 2" xfId="10091"/>
    <cellStyle name="常规 12 9 3 4" xfId="10092"/>
    <cellStyle name="常规 10 35 11" xfId="10093"/>
    <cellStyle name="常规 10 40 11" xfId="10094"/>
    <cellStyle name="常规 10 35 11 2" xfId="10095"/>
    <cellStyle name="常规 10 40 11 2" xfId="10096"/>
    <cellStyle name="常规 10 35 12" xfId="10097"/>
    <cellStyle name="常规 10 40 12" xfId="10098"/>
    <cellStyle name="常规 10 35 12 2" xfId="10099"/>
    <cellStyle name="常规 10 40 12 2" xfId="10100"/>
    <cellStyle name="常规 10 35 13" xfId="10101"/>
    <cellStyle name="常规 10 40 13" xfId="10102"/>
    <cellStyle name="常规 10 35 13 2" xfId="10103"/>
    <cellStyle name="常规 10 40 13 2" xfId="10104"/>
    <cellStyle name="常规 10 35 14" xfId="10105"/>
    <cellStyle name="常规 10 40 14" xfId="10106"/>
    <cellStyle name="常规 23 9 10" xfId="10107"/>
    <cellStyle name="常规 10 35 15" xfId="10108"/>
    <cellStyle name="常规 10 40 15" xfId="10109"/>
    <cellStyle name="常规 23 9 10 2" xfId="10110"/>
    <cellStyle name="常规 10 35 15 2" xfId="10111"/>
    <cellStyle name="常规 10 40 15 2" xfId="10112"/>
    <cellStyle name="常规 23 9 11" xfId="10113"/>
    <cellStyle name="常规 10 35 16" xfId="10114"/>
    <cellStyle name="常规 10 40 16" xfId="10115"/>
    <cellStyle name="常规 23 9 11 2" xfId="10116"/>
    <cellStyle name="常规 10 35 16 2" xfId="10117"/>
    <cellStyle name="常规 10 40 16 2" xfId="10118"/>
    <cellStyle name="常规 23 9 12" xfId="10119"/>
    <cellStyle name="常规 10 35 17" xfId="10120"/>
    <cellStyle name="常规 10 40 17" xfId="10121"/>
    <cellStyle name="常规 23 9 12 2" xfId="10122"/>
    <cellStyle name="常规 10 35 17 2" xfId="10123"/>
    <cellStyle name="常规 10 40 17 2" xfId="10124"/>
    <cellStyle name="常规 23 9 13" xfId="10125"/>
    <cellStyle name="常规 10 35 18" xfId="10126"/>
    <cellStyle name="常规 10 40 18" xfId="10127"/>
    <cellStyle name="常规 10 35 2" xfId="10128"/>
    <cellStyle name="常规 10 40 2" xfId="10129"/>
    <cellStyle name="常规 10 35 2 2" xfId="10130"/>
    <cellStyle name="常规 10 40 2 2" xfId="10131"/>
    <cellStyle name="常规 12 75" xfId="10132"/>
    <cellStyle name="常规 12 80" xfId="10133"/>
    <cellStyle name="常规 10 35 2 2 2" xfId="10134"/>
    <cellStyle name="常规 10 40 2 2 2" xfId="10135"/>
    <cellStyle name="常规 3 3 8 2 2" xfId="10136"/>
    <cellStyle name="常规 10 35 2 3" xfId="10137"/>
    <cellStyle name="常规 10 40 2 3" xfId="10138"/>
    <cellStyle name="常规 10 35 2 3 2" xfId="10139"/>
    <cellStyle name="常规 10 40 2 3 2" xfId="10140"/>
    <cellStyle name="常规 27 4 10 2" xfId="10141"/>
    <cellStyle name="常规 18 9 2" xfId="10142"/>
    <cellStyle name="常规 23 9 2" xfId="10143"/>
    <cellStyle name="常规 10 35 3" xfId="10144"/>
    <cellStyle name="常规 10 40 3" xfId="10145"/>
    <cellStyle name="常规 23 9 2 2" xfId="10146"/>
    <cellStyle name="常规 10 35 3 2" xfId="10147"/>
    <cellStyle name="常规 10 40 3 2" xfId="10148"/>
    <cellStyle name="常规 17 75" xfId="10149"/>
    <cellStyle name="常规 17 80" xfId="10150"/>
    <cellStyle name="常规 22 75" xfId="10151"/>
    <cellStyle name="常规 22 80" xfId="10152"/>
    <cellStyle name="常规 10 35 3 2 2" xfId="10153"/>
    <cellStyle name="常规 10 40 3 2 2" xfId="10154"/>
    <cellStyle name="常规 10 35 3 3" xfId="10155"/>
    <cellStyle name="常规 10 40 3 3" xfId="10156"/>
    <cellStyle name="常规 10 35 3 3 2" xfId="10157"/>
    <cellStyle name="常规 10 40 3 3 2" xfId="10158"/>
    <cellStyle name="常规 10 35 3 4" xfId="10159"/>
    <cellStyle name="常规 10 40 3 4" xfId="10160"/>
    <cellStyle name="常规 23 9 3" xfId="10161"/>
    <cellStyle name="常规 10 35 4" xfId="10162"/>
    <cellStyle name="常规 10 40 4" xfId="10163"/>
    <cellStyle name="常规 23 9 3 2" xfId="10164"/>
    <cellStyle name="常规 10 35 4 2" xfId="10165"/>
    <cellStyle name="常规 10 40 4 2" xfId="10166"/>
    <cellStyle name="常规 27 75" xfId="10167"/>
    <cellStyle name="常规 27 80" xfId="10168"/>
    <cellStyle name="常规 10 35 4 2 2" xfId="10169"/>
    <cellStyle name="常规 10 40 4 2 2" xfId="10170"/>
    <cellStyle name="常规 10 35 4 3" xfId="10171"/>
    <cellStyle name="常规 10 40 4 3" xfId="10172"/>
    <cellStyle name="常规 10 35 4 3 2" xfId="10173"/>
    <cellStyle name="常规 10 40 4 3 2" xfId="10174"/>
    <cellStyle name="常规 10 35 4 4" xfId="10175"/>
    <cellStyle name="常规 10 40 4 4" xfId="10176"/>
    <cellStyle name="常规 23 9 4" xfId="10177"/>
    <cellStyle name="常规 10 35 5" xfId="10178"/>
    <cellStyle name="常规 10 40 5" xfId="10179"/>
    <cellStyle name="常规 23 9 4 2" xfId="10180"/>
    <cellStyle name="常规 14 13 16" xfId="10181"/>
    <cellStyle name="常规 9 32 11" xfId="10182"/>
    <cellStyle name="常规 9 27 11" xfId="10183"/>
    <cellStyle name="常规 10 35 5 2" xfId="10184"/>
    <cellStyle name="常规 10 40 5 2" xfId="10185"/>
    <cellStyle name="常规 23 9 5" xfId="10186"/>
    <cellStyle name="常规 10 35 6" xfId="10187"/>
    <cellStyle name="常规 10 40 6" xfId="10188"/>
    <cellStyle name="常规 23 9 5 2" xfId="10189"/>
    <cellStyle name="常规 10 35 6 2" xfId="10190"/>
    <cellStyle name="常规 10 40 6 2" xfId="10191"/>
    <cellStyle name="常规 23 9 6" xfId="10192"/>
    <cellStyle name="常规 10 35 7" xfId="10193"/>
    <cellStyle name="常规 10 40 7" xfId="10194"/>
    <cellStyle name="常规 23 9 6 2" xfId="10195"/>
    <cellStyle name="常规 10 35 7 2" xfId="10196"/>
    <cellStyle name="常规 10 40 7 2" xfId="10197"/>
    <cellStyle name="常规 3 12 10 2" xfId="10198"/>
    <cellStyle name="常规 23 9 7" xfId="10199"/>
    <cellStyle name="常规 10 35 8" xfId="10200"/>
    <cellStyle name="常规 10 40 8" xfId="10201"/>
    <cellStyle name="常规 23 9 7 2" xfId="10202"/>
    <cellStyle name="常规 10 35 8 2" xfId="10203"/>
    <cellStyle name="常规 10 40 8 2" xfId="10204"/>
    <cellStyle name="常规 23 9 8" xfId="10205"/>
    <cellStyle name="常规 10 35 9" xfId="10206"/>
    <cellStyle name="常规 10 40 9" xfId="10207"/>
    <cellStyle name="常规 23 9 8 2" xfId="10208"/>
    <cellStyle name="常规 10 35 9 2" xfId="10209"/>
    <cellStyle name="常规 10 40 9 2" xfId="10210"/>
    <cellStyle name="常规 10 36" xfId="10211"/>
    <cellStyle name="常规 10 41" xfId="10212"/>
    <cellStyle name="常规 10 36 10" xfId="10213"/>
    <cellStyle name="常规 10 41 10" xfId="10214"/>
    <cellStyle name="常规 10 36 10 2" xfId="10215"/>
    <cellStyle name="常规 10 41 10 2" xfId="10216"/>
    <cellStyle name="常规 10 36 11" xfId="10217"/>
    <cellStyle name="常规 10 41 11" xfId="10218"/>
    <cellStyle name="常规 10 36 11 2" xfId="10219"/>
    <cellStyle name="常规 10 41 11 2" xfId="10220"/>
    <cellStyle name="常规 10 36 12" xfId="10221"/>
    <cellStyle name="常规 10 41 12" xfId="10222"/>
    <cellStyle name="常规 10 36 12 2" xfId="10223"/>
    <cellStyle name="常规 10 41 12 2" xfId="10224"/>
    <cellStyle name="常规 10 36 13" xfId="10225"/>
    <cellStyle name="常规 10 41 13" xfId="10226"/>
    <cellStyle name="常规 10 36 13 2" xfId="10227"/>
    <cellStyle name="常规 10 41 13 2" xfId="10228"/>
    <cellStyle name="常规 10 36 14" xfId="10229"/>
    <cellStyle name="常规 10 41 14" xfId="10230"/>
    <cellStyle name="常规 10 36 14 2" xfId="10231"/>
    <cellStyle name="常规 10 41 14 2" xfId="10232"/>
    <cellStyle name="常规 10 36 15" xfId="10233"/>
    <cellStyle name="常规 10 41 15" xfId="10234"/>
    <cellStyle name="常规 10 36 16" xfId="10235"/>
    <cellStyle name="常规 10 41 16" xfId="10236"/>
    <cellStyle name="常规 10 36 17" xfId="10237"/>
    <cellStyle name="常规 10 41 17" xfId="10238"/>
    <cellStyle name="常规 10 36 17 2" xfId="10239"/>
    <cellStyle name="常规 10 41 17 2" xfId="10240"/>
    <cellStyle name="常规 10 36 2" xfId="10241"/>
    <cellStyle name="常规 10 41 2" xfId="10242"/>
    <cellStyle name="常规 21 10 2 4" xfId="10243"/>
    <cellStyle name="常规 10 36 2 2" xfId="10244"/>
    <cellStyle name="常规 10 41 2 2" xfId="10245"/>
    <cellStyle name="常规 10 36 2 2 2" xfId="10246"/>
    <cellStyle name="常规 10 41 2 2 2" xfId="10247"/>
    <cellStyle name="常规 3 3 9 2 2" xfId="10248"/>
    <cellStyle name="常规 21 10 2 5" xfId="10249"/>
    <cellStyle name="常规 10 36 2 3" xfId="10250"/>
    <cellStyle name="常规 10 41 2 3" xfId="10251"/>
    <cellStyle name="常规 10 36 2 3 2" xfId="10252"/>
    <cellStyle name="常规 10 41 2 3 2" xfId="10253"/>
    <cellStyle name="常规 5 2 3 2" xfId="10254"/>
    <cellStyle name="常规 21 10 2 6" xfId="10255"/>
    <cellStyle name="常规 10 36 2 4" xfId="10256"/>
    <cellStyle name="常规 10 41 2 4" xfId="10257"/>
    <cellStyle name="常规 27 4 11 2" xfId="10258"/>
    <cellStyle name="常规 10 36 3" xfId="10259"/>
    <cellStyle name="常规 10 41 3" xfId="10260"/>
    <cellStyle name="常规 10 36 3 2" xfId="10261"/>
    <cellStyle name="常规 10 41 3 2" xfId="10262"/>
    <cellStyle name="常规 10 36 3 2 2" xfId="10263"/>
    <cellStyle name="常规 10 41 3 2 2" xfId="10264"/>
    <cellStyle name="常规 10 36 3 3" xfId="10265"/>
    <cellStyle name="常规 10 41 3 3" xfId="10266"/>
    <cellStyle name="常规 10 36 3 3 2" xfId="10267"/>
    <cellStyle name="常规 10 41 3 3 2" xfId="10268"/>
    <cellStyle name="常规 10 36 3 4" xfId="10269"/>
    <cellStyle name="常规 10 41 3 4" xfId="10270"/>
    <cellStyle name="常规 10 36 4" xfId="10271"/>
    <cellStyle name="常规 10 41 4" xfId="10272"/>
    <cellStyle name="常规 10 36 4 2" xfId="10273"/>
    <cellStyle name="常规 10 41 4 2" xfId="10274"/>
    <cellStyle name="常规 10 36 4 2 2" xfId="10275"/>
    <cellStyle name="常规 10 41 4 2 2" xfId="10276"/>
    <cellStyle name="常规 10 36 4 3" xfId="10277"/>
    <cellStyle name="常规 10 41 4 3" xfId="10278"/>
    <cellStyle name="常规 10 36 4 3 2" xfId="10279"/>
    <cellStyle name="常规 10 41 4 3 2" xfId="10280"/>
    <cellStyle name="常规 27 11 10 2" xfId="10281"/>
    <cellStyle name="常规 10 36 4 4" xfId="10282"/>
    <cellStyle name="常规 10 41 4 4" xfId="10283"/>
    <cellStyle name="常规 10 36 5" xfId="10284"/>
    <cellStyle name="常规 10 41 5" xfId="10285"/>
    <cellStyle name="常规 10 36 6" xfId="10286"/>
    <cellStyle name="常规 10 41 6" xfId="10287"/>
    <cellStyle name="常规 10 36 6 2" xfId="10288"/>
    <cellStyle name="常规 10 41 6 2" xfId="10289"/>
    <cellStyle name="常规 10 36 7" xfId="10290"/>
    <cellStyle name="常规 10 41 7" xfId="10291"/>
    <cellStyle name="常规 10 36 7 2" xfId="10292"/>
    <cellStyle name="常规 10 41 7 2" xfId="10293"/>
    <cellStyle name="常规 3 12 11 2" xfId="10294"/>
    <cellStyle name="常规 12 7 4 2 2" xfId="10295"/>
    <cellStyle name="常规 10 36 8" xfId="10296"/>
    <cellStyle name="常规 10 41 8" xfId="10297"/>
    <cellStyle name="常规 10 36 8 2" xfId="10298"/>
    <cellStyle name="常规 10 41 8 2" xfId="10299"/>
    <cellStyle name="常规 10 36 9" xfId="10300"/>
    <cellStyle name="常规 10 41 9" xfId="10301"/>
    <cellStyle name="常规 10 36 9 2" xfId="10302"/>
    <cellStyle name="常规 10 41 9 2" xfId="10303"/>
    <cellStyle name="常规 10 37 4 2 2" xfId="10304"/>
    <cellStyle name="常规 10 42 4 2 2" xfId="10305"/>
    <cellStyle name="常规 10 37" xfId="10306"/>
    <cellStyle name="常规 10 42" xfId="10307"/>
    <cellStyle name="常规 10 37 10" xfId="10308"/>
    <cellStyle name="常规 10 42 10" xfId="10309"/>
    <cellStyle name="常规 3 47" xfId="10310"/>
    <cellStyle name="常规 3 52" xfId="10311"/>
    <cellStyle name="常规 10 37 10 2" xfId="10312"/>
    <cellStyle name="常规 10 42 10 2" xfId="10313"/>
    <cellStyle name="常规 3 97" xfId="10314"/>
    <cellStyle name="常规 10 37 11 2" xfId="10315"/>
    <cellStyle name="常规 10 42 11 2" xfId="10316"/>
    <cellStyle name="常规 10 37 12" xfId="10317"/>
    <cellStyle name="常规 10 42 12" xfId="10318"/>
    <cellStyle name="常规 10 7" xfId="10319"/>
    <cellStyle name="常规 10 37 12 2" xfId="10320"/>
    <cellStyle name="常规 10 42 12 2" xfId="10321"/>
    <cellStyle name="常规 10 47 3 2 2" xfId="10322"/>
    <cellStyle name="常规 8 48 2 3 2" xfId="10323"/>
    <cellStyle name="常规 10 37 13" xfId="10324"/>
    <cellStyle name="常规 10 42 13" xfId="10325"/>
    <cellStyle name="常规 11 7" xfId="10326"/>
    <cellStyle name="常规 17 45 17" xfId="10327"/>
    <cellStyle name="常规 22 45 17" xfId="10328"/>
    <cellStyle name="常规 10 37 13 2" xfId="10329"/>
    <cellStyle name="常规 10 42 13 2" xfId="10330"/>
    <cellStyle name="常规 10 37 14" xfId="10331"/>
    <cellStyle name="常规 10 42 14" xfId="10332"/>
    <cellStyle name="常规 12 7" xfId="10333"/>
    <cellStyle name="常规 10 37 14 2" xfId="10334"/>
    <cellStyle name="常规 10 42 14 2" xfId="10335"/>
    <cellStyle name="常规 10 37 15" xfId="10336"/>
    <cellStyle name="常规 10 42 15" xfId="10337"/>
    <cellStyle name="常规 4 52" xfId="10338"/>
    <cellStyle name="常规 4 47" xfId="10339"/>
    <cellStyle name="常规 13 7" xfId="10340"/>
    <cellStyle name="常规 10 37 15 2" xfId="10341"/>
    <cellStyle name="常规 10 42 15 2" xfId="10342"/>
    <cellStyle name="常规 10 37 16" xfId="10343"/>
    <cellStyle name="常规 10 42 16" xfId="10344"/>
    <cellStyle name="常规 14 7" xfId="10345"/>
    <cellStyle name="常规 10 37 16 2" xfId="10346"/>
    <cellStyle name="常规 10 42 16 2" xfId="10347"/>
    <cellStyle name="常规 10 37 17" xfId="10348"/>
    <cellStyle name="常规 10 42 17" xfId="10349"/>
    <cellStyle name="常规 15 7" xfId="10350"/>
    <cellStyle name="常规 20 7" xfId="10351"/>
    <cellStyle name="常规 10 37 17 2" xfId="10352"/>
    <cellStyle name="常规 10 42 17 2" xfId="10353"/>
    <cellStyle name="常规 10 37 18" xfId="10354"/>
    <cellStyle name="常规 10 42 18" xfId="10355"/>
    <cellStyle name="常规 10 37 2" xfId="10356"/>
    <cellStyle name="常规 10 42 2" xfId="10357"/>
    <cellStyle name="常规 10 37 2 2" xfId="10358"/>
    <cellStyle name="常规 10 42 2 2" xfId="10359"/>
    <cellStyle name="常规 10 37 2 2 2" xfId="10360"/>
    <cellStyle name="常规 10 42 2 2 2" xfId="10361"/>
    <cellStyle name="常规 10 37 2 3" xfId="10362"/>
    <cellStyle name="常规 10 42 2 3" xfId="10363"/>
    <cellStyle name="常规 10 37 2 3 2" xfId="10364"/>
    <cellStyle name="常规 10 42 2 3 2" xfId="10365"/>
    <cellStyle name="常规 5 3 3 2" xfId="10366"/>
    <cellStyle name="常规 17 38 2" xfId="10367"/>
    <cellStyle name="常规 17 43 2" xfId="10368"/>
    <cellStyle name="常规 22 38 2" xfId="10369"/>
    <cellStyle name="常规 22 43 2" xfId="10370"/>
    <cellStyle name="常规 10 37 2 4" xfId="10371"/>
    <cellStyle name="常规 10 42 2 4" xfId="10372"/>
    <cellStyle name="常规 27 4 12 2" xfId="10373"/>
    <cellStyle name="常规 10 37 3" xfId="10374"/>
    <cellStyle name="常规 10 42 3" xfId="10375"/>
    <cellStyle name="常规 10 37 3 2" xfId="10376"/>
    <cellStyle name="常规 10 42 3 2" xfId="10377"/>
    <cellStyle name="常规 10 37 3 2 2" xfId="10378"/>
    <cellStyle name="常规 10 42 3 2 2" xfId="10379"/>
    <cellStyle name="常规 10 37 3 3" xfId="10380"/>
    <cellStyle name="常规 10 42 3 3" xfId="10381"/>
    <cellStyle name="常规 10 37 3 3 2" xfId="10382"/>
    <cellStyle name="常规 10 42 3 3 2" xfId="10383"/>
    <cellStyle name="常规 33 48 10" xfId="10384"/>
    <cellStyle name="常规 10 37 4" xfId="10385"/>
    <cellStyle name="常规 10 42 4" xfId="10386"/>
    <cellStyle name="常规 33 48 10 2" xfId="10387"/>
    <cellStyle name="常规 10 37 4 2" xfId="10388"/>
    <cellStyle name="常规 10 42 4 2" xfId="10389"/>
    <cellStyle name="常规 10 37 4 3" xfId="10390"/>
    <cellStyle name="常规 10 42 4 3" xfId="10391"/>
    <cellStyle name="常规 10 87" xfId="10392"/>
    <cellStyle name="常规 10 92" xfId="10393"/>
    <cellStyle name="常规 10 37 4 3 2" xfId="10394"/>
    <cellStyle name="常规 10 42 4 3 2" xfId="10395"/>
    <cellStyle name="常规 17 45 2" xfId="10396"/>
    <cellStyle name="常规 17 50 2" xfId="10397"/>
    <cellStyle name="常规 22 45 2" xfId="10398"/>
    <cellStyle name="常规 22 50 2" xfId="10399"/>
    <cellStyle name="常规 10 37 4 4" xfId="10400"/>
    <cellStyle name="常规 10 42 4 4" xfId="10401"/>
    <cellStyle name="常规 33 48 11" xfId="10402"/>
    <cellStyle name="常规 10 37 5" xfId="10403"/>
    <cellStyle name="常规 10 42 5" xfId="10404"/>
    <cellStyle name="常规 14 28 16" xfId="10405"/>
    <cellStyle name="常规 14 33 16" xfId="10406"/>
    <cellStyle name="常规 118" xfId="10407"/>
    <cellStyle name="常规 123" xfId="10408"/>
    <cellStyle name="常规 9 47 11" xfId="10409"/>
    <cellStyle name="常规 33 48 11 2" xfId="10410"/>
    <cellStyle name="常规 10 37 5 2" xfId="10411"/>
    <cellStyle name="常规 10 42 5 2" xfId="10412"/>
    <cellStyle name="常规 33 48 12" xfId="10413"/>
    <cellStyle name="常规 10 37 6" xfId="10414"/>
    <cellStyle name="常规 10 42 6" xfId="10415"/>
    <cellStyle name="常规 168" xfId="10416"/>
    <cellStyle name="常规 33 48 12 2" xfId="10417"/>
    <cellStyle name="常规 10 37 6 2" xfId="10418"/>
    <cellStyle name="常规 10 42 6 2" xfId="10419"/>
    <cellStyle name="常规 33 48 13" xfId="10420"/>
    <cellStyle name="常规 10 37 7" xfId="10421"/>
    <cellStyle name="常规 10 42 7" xfId="10422"/>
    <cellStyle name="常规 33 48 13 2" xfId="10423"/>
    <cellStyle name="常规 10 37 7 2" xfId="10424"/>
    <cellStyle name="常规 10 42 7 2" xfId="10425"/>
    <cellStyle name="常规 3 12 12 2" xfId="10426"/>
    <cellStyle name="常规 12 7 4 3 2" xfId="10427"/>
    <cellStyle name="常规 33 48 14" xfId="10428"/>
    <cellStyle name="常规 10 37 8" xfId="10429"/>
    <cellStyle name="常规 10 42 8" xfId="10430"/>
    <cellStyle name="常规 33 48 14 2" xfId="10431"/>
    <cellStyle name="常规 10 37 8 2" xfId="10432"/>
    <cellStyle name="常规 10 42 8 2" xfId="10433"/>
    <cellStyle name="常规 33 48 15" xfId="10434"/>
    <cellStyle name="常规 10 37 9" xfId="10435"/>
    <cellStyle name="常规 10 42 9" xfId="10436"/>
    <cellStyle name="常规 10 37 9 2" xfId="10437"/>
    <cellStyle name="常规 10 42 9 2" xfId="10438"/>
    <cellStyle name="常规 10 38" xfId="10439"/>
    <cellStyle name="常规 10 43" xfId="10440"/>
    <cellStyle name="常规 23 45 14 2" xfId="10441"/>
    <cellStyle name="常规 10 38 10" xfId="10442"/>
    <cellStyle name="常规 10 43 10" xfId="10443"/>
    <cellStyle name="常规 11 18 13" xfId="10444"/>
    <cellStyle name="常规 11 23 13" xfId="10445"/>
    <cellStyle name="常规 10 38 10 2" xfId="10446"/>
    <cellStyle name="常规 10 43 10 2" xfId="10447"/>
    <cellStyle name="常规 10 38 11" xfId="10448"/>
    <cellStyle name="常规 10 43 11" xfId="10449"/>
    <cellStyle name="常规 10 38 11 2" xfId="10450"/>
    <cellStyle name="常规 10 43 11 2" xfId="10451"/>
    <cellStyle name="常规 26 26 5 2" xfId="10452"/>
    <cellStyle name="常规 26 31 5 2" xfId="10453"/>
    <cellStyle name="常规 10 38 12" xfId="10454"/>
    <cellStyle name="常规 10 43 12" xfId="10455"/>
    <cellStyle name="常规 10 38 12 2" xfId="10456"/>
    <cellStyle name="常规 10 43 12 2" xfId="10457"/>
    <cellStyle name="常规 23 39 5 2" xfId="10458"/>
    <cellStyle name="常规 23 44 5 2" xfId="10459"/>
    <cellStyle name="常规 10 38 13" xfId="10460"/>
    <cellStyle name="常规 10 43 13" xfId="10461"/>
    <cellStyle name="常规 10 38 13 2" xfId="10462"/>
    <cellStyle name="常规 10 43 13 2" xfId="10463"/>
    <cellStyle name="常规 10 38 14" xfId="10464"/>
    <cellStyle name="常规 10 43 14" xfId="10465"/>
    <cellStyle name="常规 10 38 14 2" xfId="10466"/>
    <cellStyle name="常规 10 43 14 2" xfId="10467"/>
    <cellStyle name="常规 10 38 15" xfId="10468"/>
    <cellStyle name="常规 10 43 15" xfId="10469"/>
    <cellStyle name="常规 11 19 13" xfId="10470"/>
    <cellStyle name="常规 11 24 13" xfId="10471"/>
    <cellStyle name="常规 10 38 15 2" xfId="10472"/>
    <cellStyle name="常规 10 43 15 2" xfId="10473"/>
    <cellStyle name="常规 10 38 16" xfId="10474"/>
    <cellStyle name="常规 10 43 16" xfId="10475"/>
    <cellStyle name="常规 10 38 16 2" xfId="10476"/>
    <cellStyle name="常规 10 43 16 2" xfId="10477"/>
    <cellStyle name="常规 10 38 17" xfId="10478"/>
    <cellStyle name="常规 10 43 17" xfId="10479"/>
    <cellStyle name="常规 10 38 17 2" xfId="10480"/>
    <cellStyle name="常规 10 43 17 2" xfId="10481"/>
    <cellStyle name="常规 10 38 18" xfId="10482"/>
    <cellStyle name="常规 10 43 18" xfId="10483"/>
    <cellStyle name="常规 26 26 15" xfId="10484"/>
    <cellStyle name="常规 26 31 15" xfId="10485"/>
    <cellStyle name="常规 10 38 2" xfId="10486"/>
    <cellStyle name="常规 10 43 2" xfId="10487"/>
    <cellStyle name="常规 26 26 15 2" xfId="10488"/>
    <cellStyle name="常规 26 31 15 2" xfId="10489"/>
    <cellStyle name="常规 10 38 2 2" xfId="10490"/>
    <cellStyle name="常规 10 43 2 2" xfId="10491"/>
    <cellStyle name="常规 10 38 2 2 2" xfId="10492"/>
    <cellStyle name="常规 10 43 2 2 2" xfId="10493"/>
    <cellStyle name="常规 10 38 2 3" xfId="10494"/>
    <cellStyle name="常规 10 43 2 3" xfId="10495"/>
    <cellStyle name="常规 10 38 2 3 2" xfId="10496"/>
    <cellStyle name="常规 10 43 2 3 2" xfId="10497"/>
    <cellStyle name="常规 10 38 2 4" xfId="10498"/>
    <cellStyle name="常规 10 43 2 4" xfId="10499"/>
    <cellStyle name="常规 26 26 16" xfId="10500"/>
    <cellStyle name="常规 26 31 16" xfId="10501"/>
    <cellStyle name="常规 27 4 13 2" xfId="10502"/>
    <cellStyle name="常规 10 38 3" xfId="10503"/>
    <cellStyle name="常规 10 43 3" xfId="10504"/>
    <cellStyle name="常规 26 26 16 2" xfId="10505"/>
    <cellStyle name="常规 26 31 16 2" xfId="10506"/>
    <cellStyle name="常规 10 38 3 2" xfId="10507"/>
    <cellStyle name="常规 10 43 3 2" xfId="10508"/>
    <cellStyle name="常规 10 38 3 2 2" xfId="10509"/>
    <cellStyle name="常规 10 43 3 2 2" xfId="10510"/>
    <cellStyle name="常规 10 38 3 3" xfId="10511"/>
    <cellStyle name="常规 10 43 3 3" xfId="10512"/>
    <cellStyle name="常规 10 38 3 3 2" xfId="10513"/>
    <cellStyle name="常规 10 43 3 3 2" xfId="10514"/>
    <cellStyle name="常规 26 26 17" xfId="10515"/>
    <cellStyle name="常规 26 31 17" xfId="10516"/>
    <cellStyle name="常规 10 38 4" xfId="10517"/>
    <cellStyle name="常规 10 43 4" xfId="10518"/>
    <cellStyle name="常规 26 26 17 2" xfId="10519"/>
    <cellStyle name="常规 26 31 17 2" xfId="10520"/>
    <cellStyle name="常规 10 38 4 2" xfId="10521"/>
    <cellStyle name="常规 10 43 4 2" xfId="10522"/>
    <cellStyle name="常规 10 38 4 2 2" xfId="10523"/>
    <cellStyle name="常规 10 43 4 2 2" xfId="10524"/>
    <cellStyle name="常规 10 38 4 3" xfId="10525"/>
    <cellStyle name="常规 10 43 4 3" xfId="10526"/>
    <cellStyle name="常规 10 4 2 2 2" xfId="10527"/>
    <cellStyle name="常规 10 38 4 3 2" xfId="10528"/>
    <cellStyle name="常规 10 43 4 3 2" xfId="10529"/>
    <cellStyle name="常规 10 38 4 4" xfId="10530"/>
    <cellStyle name="常规 10 43 4 4" xfId="10531"/>
    <cellStyle name="常规 26 26 18" xfId="10532"/>
    <cellStyle name="常规 26 31 18" xfId="10533"/>
    <cellStyle name="常规 10 38 5" xfId="10534"/>
    <cellStyle name="常规 10 43 5" xfId="10535"/>
    <cellStyle name="常规 14 38 16" xfId="10536"/>
    <cellStyle name="常规 14 43 16" xfId="10537"/>
    <cellStyle name="常规 10 38 5 2" xfId="10538"/>
    <cellStyle name="常规 10 43 5 2" xfId="10539"/>
    <cellStyle name="常规 10 38 6" xfId="10540"/>
    <cellStyle name="常规 10 43 6" xfId="10541"/>
    <cellStyle name="常规 10 38 7" xfId="10542"/>
    <cellStyle name="常规 10 43 7" xfId="10543"/>
    <cellStyle name="常规 3 12 13 2" xfId="10544"/>
    <cellStyle name="常规 10 38 8" xfId="10545"/>
    <cellStyle name="常规 10 43 8" xfId="10546"/>
    <cellStyle name="常规 10 38 8 2" xfId="10547"/>
    <cellStyle name="常规 10 43 8 2" xfId="10548"/>
    <cellStyle name="常规 10 38 9" xfId="10549"/>
    <cellStyle name="常规 10 43 9" xfId="10550"/>
    <cellStyle name="常规 10 38 9 2" xfId="10551"/>
    <cellStyle name="常规 10 43 9 2" xfId="10552"/>
    <cellStyle name="常规 2 3 46" xfId="10553"/>
    <cellStyle name="常规 2 3 51" xfId="10554"/>
    <cellStyle name="常规 10 39" xfId="10555"/>
    <cellStyle name="常规 10 44" xfId="10556"/>
    <cellStyle name="常规 10 39 10" xfId="10557"/>
    <cellStyle name="常规 10 44 10" xfId="10558"/>
    <cellStyle name="常规 10 39 10 2" xfId="10559"/>
    <cellStyle name="常规 10 44 10 2" xfId="10560"/>
    <cellStyle name="常规 10 39 15 2" xfId="10561"/>
    <cellStyle name="常规 10 44 15 2" xfId="10562"/>
    <cellStyle name="常规 10 39 16 2" xfId="10563"/>
    <cellStyle name="常规 10 44 16 2" xfId="10564"/>
    <cellStyle name="常规 10 39 17 2" xfId="10565"/>
    <cellStyle name="常规 10 44 17 2" xfId="10566"/>
    <cellStyle name="常规 10 39 18" xfId="10567"/>
    <cellStyle name="常规 10 44 18" xfId="10568"/>
    <cellStyle name="常规 10 39 2" xfId="10569"/>
    <cellStyle name="常规 10 44 2" xfId="10570"/>
    <cellStyle name="常规 10 39 2 2" xfId="10571"/>
    <cellStyle name="常规 10 44 2 2" xfId="10572"/>
    <cellStyle name="常规 2 36 6" xfId="10573"/>
    <cellStyle name="常规 2 41 6" xfId="10574"/>
    <cellStyle name="常规 10 39 2 2 2" xfId="10575"/>
    <cellStyle name="常规 10 44 2 2 2" xfId="10576"/>
    <cellStyle name="常规 2 36 6 2" xfId="10577"/>
    <cellStyle name="常规 2 41 6 2" xfId="10578"/>
    <cellStyle name="常规 10 39 2 3" xfId="10579"/>
    <cellStyle name="常规 10 44 2 3" xfId="10580"/>
    <cellStyle name="常规 2 36 7" xfId="10581"/>
    <cellStyle name="常规 2 41 7" xfId="10582"/>
    <cellStyle name="常规 10 39 2 3 2" xfId="10583"/>
    <cellStyle name="常规 10 44 2 3 2" xfId="10584"/>
    <cellStyle name="常规 2 36 7 2" xfId="10585"/>
    <cellStyle name="常规 2 41 7 2" xfId="10586"/>
    <cellStyle name="常规 10 39 2 4" xfId="10587"/>
    <cellStyle name="常规 10 44 2 4" xfId="10588"/>
    <cellStyle name="常规 2 36 8" xfId="10589"/>
    <cellStyle name="常规 2 41 8" xfId="10590"/>
    <cellStyle name="常规 27 4 14 2" xfId="10591"/>
    <cellStyle name="常规 10 39 3" xfId="10592"/>
    <cellStyle name="常规 10 44 3" xfId="10593"/>
    <cellStyle name="常规 10 39 3 2" xfId="10594"/>
    <cellStyle name="常规 10 44 3 2" xfId="10595"/>
    <cellStyle name="常规 2 37 6" xfId="10596"/>
    <cellStyle name="常规 2 42 6" xfId="10597"/>
    <cellStyle name="常规 10 39 3 2 2" xfId="10598"/>
    <cellStyle name="常规 10 44 3 2 2" xfId="10599"/>
    <cellStyle name="常规 2 37 6 2" xfId="10600"/>
    <cellStyle name="常规 2 42 6 2" xfId="10601"/>
    <cellStyle name="常规 10 39 3 3" xfId="10602"/>
    <cellStyle name="常规 10 44 3 3" xfId="10603"/>
    <cellStyle name="常规 2 37 7" xfId="10604"/>
    <cellStyle name="常规 2 42 7" xfId="10605"/>
    <cellStyle name="常规 10 39 3 4" xfId="10606"/>
    <cellStyle name="常规 10 44 3 4" xfId="10607"/>
    <cellStyle name="常规 2 37 8" xfId="10608"/>
    <cellStyle name="常规 2 42 8" xfId="10609"/>
    <cellStyle name="常规 10 39 4" xfId="10610"/>
    <cellStyle name="常规 10 44 4" xfId="10611"/>
    <cellStyle name="常规 10 39 4 2" xfId="10612"/>
    <cellStyle name="常规 10 44 4 2" xfId="10613"/>
    <cellStyle name="常规 2 38 6" xfId="10614"/>
    <cellStyle name="常规 10 39 4 2 2" xfId="10615"/>
    <cellStyle name="常规 10 44 4 2 2" xfId="10616"/>
    <cellStyle name="常规 2 38 6 2" xfId="10617"/>
    <cellStyle name="常规 10 39 4 3" xfId="10618"/>
    <cellStyle name="常规 10 44 4 3" xfId="10619"/>
    <cellStyle name="常规 2 38 7" xfId="10620"/>
    <cellStyle name="常规 10 4 3 2 2" xfId="10621"/>
    <cellStyle name="常规 10 39 4 3 2" xfId="10622"/>
    <cellStyle name="常规 10 44 4 3 2" xfId="10623"/>
    <cellStyle name="常规 2 38 7 2" xfId="10624"/>
    <cellStyle name="常规 10 39 4 4" xfId="10625"/>
    <cellStyle name="常规 10 44 4 4" xfId="10626"/>
    <cellStyle name="常规 2 38 8" xfId="10627"/>
    <cellStyle name="常规 10 39 5" xfId="10628"/>
    <cellStyle name="常规 10 44 5" xfId="10629"/>
    <cellStyle name="常规 10 39 5 2" xfId="10630"/>
    <cellStyle name="常规 10 44 5 2" xfId="10631"/>
    <cellStyle name="常规 2 39 6" xfId="10632"/>
    <cellStyle name="常规 10 39 6" xfId="10633"/>
    <cellStyle name="常规 10 44 6" xfId="10634"/>
    <cellStyle name="常规 10 39 6 2" xfId="10635"/>
    <cellStyle name="常规 10 44 6 2" xfId="10636"/>
    <cellStyle name="常规 10 39 7" xfId="10637"/>
    <cellStyle name="常规 10 44 7" xfId="10638"/>
    <cellStyle name="常规 10 39 7 2" xfId="10639"/>
    <cellStyle name="常规 10 44 7 2" xfId="10640"/>
    <cellStyle name="常规 3 12 14 2" xfId="10641"/>
    <cellStyle name="常规 10 39 8" xfId="10642"/>
    <cellStyle name="常规 10 44 8" xfId="10643"/>
    <cellStyle name="常规 10 39 8 2" xfId="10644"/>
    <cellStyle name="常规 10 44 8 2" xfId="10645"/>
    <cellStyle name="常规 10 39 9" xfId="10646"/>
    <cellStyle name="常规 10 44 9" xfId="10647"/>
    <cellStyle name="常规 10 39 9 2" xfId="10648"/>
    <cellStyle name="常规 10 44 9 2" xfId="10649"/>
    <cellStyle name="常规 10 4" xfId="10650"/>
    <cellStyle name="常规 33 45 16" xfId="10651"/>
    <cellStyle name="常规 10 4 10" xfId="10652"/>
    <cellStyle name="输入 4 8" xfId="10653"/>
    <cellStyle name="常规 33 45 16 2" xfId="10654"/>
    <cellStyle name="常规 10 4 10 2" xfId="10655"/>
    <cellStyle name="常规 33 45 17" xfId="10656"/>
    <cellStyle name="常规 10 4 11" xfId="10657"/>
    <cellStyle name="输入 5 8" xfId="10658"/>
    <cellStyle name="常规 33 45 17 2" xfId="10659"/>
    <cellStyle name="常规 10 4 11 2" xfId="10660"/>
    <cellStyle name="常规 33 45 18" xfId="10661"/>
    <cellStyle name="常规 10 4 12" xfId="10662"/>
    <cellStyle name="输入 6 8" xfId="10663"/>
    <cellStyle name="常规 10 4 12 2" xfId="10664"/>
    <cellStyle name="常规 10 4 13" xfId="10665"/>
    <cellStyle name="常规 26 5 7 2" xfId="10666"/>
    <cellStyle name="常规 10 4 14" xfId="10667"/>
    <cellStyle name="输入 8 8" xfId="10668"/>
    <cellStyle name="常规 10 4 14 2" xfId="10669"/>
    <cellStyle name="常规 10 4 15" xfId="10670"/>
    <cellStyle name="常规 10 4 20" xfId="10671"/>
    <cellStyle name="输入 9 8" xfId="10672"/>
    <cellStyle name="常规 10 4 15 2" xfId="10673"/>
    <cellStyle name="常规 10 4 20 2" xfId="10674"/>
    <cellStyle name="常规 27 35 14 2" xfId="10675"/>
    <cellStyle name="常规 27 40 14 2" xfId="10676"/>
    <cellStyle name="常规 10 4 16" xfId="10677"/>
    <cellStyle name="常规 10 4 21" xfId="10678"/>
    <cellStyle name="常规 10 4 16 2" xfId="10679"/>
    <cellStyle name="常规 10 4 21 2" xfId="10680"/>
    <cellStyle name="常规 2 25 4 2 2" xfId="10681"/>
    <cellStyle name="常规 2 30 4 2 2" xfId="10682"/>
    <cellStyle name="常规 10 4 17" xfId="10683"/>
    <cellStyle name="常规 10 4 22" xfId="10684"/>
    <cellStyle name="常规 10 4 17 2" xfId="10685"/>
    <cellStyle name="常规 10 4 22 2" xfId="10686"/>
    <cellStyle name="常规 10 4 18" xfId="10687"/>
    <cellStyle name="常规 10 4 23" xfId="10688"/>
    <cellStyle name="常规 10 4 18 2" xfId="10689"/>
    <cellStyle name="常规 10 4 23 2" xfId="10690"/>
    <cellStyle name="常规 10 4 19" xfId="10691"/>
    <cellStyle name="常规 10 4 24" xfId="10692"/>
    <cellStyle name="常规 10 4 19 2" xfId="10693"/>
    <cellStyle name="常规 10 4 2" xfId="10694"/>
    <cellStyle name="常规 7 48 15" xfId="10695"/>
    <cellStyle name="常规 10 4 2 2" xfId="10696"/>
    <cellStyle name="常规 10 4 2 3" xfId="10697"/>
    <cellStyle name="常规 14 38 17" xfId="10698"/>
    <cellStyle name="常规 14 43 17" xfId="10699"/>
    <cellStyle name="常规 10 4 2 3 2" xfId="10700"/>
    <cellStyle name="常规 10 4 2 4" xfId="10701"/>
    <cellStyle name="常规 10 4 2 5" xfId="10702"/>
    <cellStyle name="常规 10 4 2 6" xfId="10703"/>
    <cellStyle name="常规 10 4 2 7" xfId="10704"/>
    <cellStyle name="常规 10 4 2 8" xfId="10705"/>
    <cellStyle name="常规 10 4 2 9" xfId="10706"/>
    <cellStyle name="常规 10 4 25" xfId="10707"/>
    <cellStyle name="常规 10 4 26" xfId="10708"/>
    <cellStyle name="常规 26 18 10" xfId="10709"/>
    <cellStyle name="常规 26 23 10" xfId="10710"/>
    <cellStyle name="常规 10 4 27" xfId="10711"/>
    <cellStyle name="解释性文本 6 2" xfId="10712"/>
    <cellStyle name="常规 26 18 11" xfId="10713"/>
    <cellStyle name="常规 26 23 11" xfId="10714"/>
    <cellStyle name="常规 10 4 28" xfId="10715"/>
    <cellStyle name="常规 10 4 3" xfId="10716"/>
    <cellStyle name="常规 10 4 3 2" xfId="10717"/>
    <cellStyle name="常规 10 4 3 3" xfId="10718"/>
    <cellStyle name="常规 2 39 7" xfId="10719"/>
    <cellStyle name="常规 10 4 3 3 2" xfId="10720"/>
    <cellStyle name="常规 10 4 3 4" xfId="10721"/>
    <cellStyle name="常规 10 4 4" xfId="10722"/>
    <cellStyle name="常规 10 4 4 2" xfId="10723"/>
    <cellStyle name="常规 10 45 4 3" xfId="10724"/>
    <cellStyle name="常规 10 4 4 2 2" xfId="10725"/>
    <cellStyle name="常规 10 4 4 3" xfId="10726"/>
    <cellStyle name="常规 10 4 4 3 2" xfId="10727"/>
    <cellStyle name="常规 10 4 4 4" xfId="10728"/>
    <cellStyle name="常规 10 4 5 2" xfId="10729"/>
    <cellStyle name="常规 10 4 6 2" xfId="10730"/>
    <cellStyle name="常规 7 49 15" xfId="10731"/>
    <cellStyle name="常规 10 4 7 2" xfId="10732"/>
    <cellStyle name="常规 10 4 8 2" xfId="10733"/>
    <cellStyle name="常规 17 45 2 2" xfId="10734"/>
    <cellStyle name="常规 17 50 2 2" xfId="10735"/>
    <cellStyle name="常规 22 45 2 2" xfId="10736"/>
    <cellStyle name="常规 10 42 4 4 2" xfId="10737"/>
    <cellStyle name="常规 17 45 2 2 2" xfId="10738"/>
    <cellStyle name="常规 10 42 4 4 2 2" xfId="10739"/>
    <cellStyle name="常规 17 45 3" xfId="10740"/>
    <cellStyle name="常规 17 50 3" xfId="10741"/>
    <cellStyle name="常规 22 45 3" xfId="10742"/>
    <cellStyle name="常规 10 42 4 5" xfId="10743"/>
    <cellStyle name="常规 10 45" xfId="10744"/>
    <cellStyle name="常规 10 50" xfId="10745"/>
    <cellStyle name="常规 10 45 10" xfId="10746"/>
    <cellStyle name="常规 6 2 11 3" xfId="10747"/>
    <cellStyle name="常规 10 45 10 2" xfId="10748"/>
    <cellStyle name="常规 10 45 11" xfId="10749"/>
    <cellStyle name="常规 6 2 12 3" xfId="10750"/>
    <cellStyle name="常规 10 45 11 2" xfId="10751"/>
    <cellStyle name="常规 10 45 12" xfId="10752"/>
    <cellStyle name="常规 10 45 13" xfId="10753"/>
    <cellStyle name="常规 10 78" xfId="10754"/>
    <cellStyle name="常规 10 83" xfId="10755"/>
    <cellStyle name="常规 10 45 13 2" xfId="10756"/>
    <cellStyle name="常规 15 9 15 2" xfId="10757"/>
    <cellStyle name="常规 10 45 14" xfId="10758"/>
    <cellStyle name="常规 10 45 15" xfId="10759"/>
    <cellStyle name="常规 10 45 15 2" xfId="10760"/>
    <cellStyle name="常规 10 45 16" xfId="10761"/>
    <cellStyle name="常规 10 45 16 2" xfId="10762"/>
    <cellStyle name="常规 10 45 17" xfId="10763"/>
    <cellStyle name="常规 11 28" xfId="10764"/>
    <cellStyle name="常规 11 33" xfId="10765"/>
    <cellStyle name="常规 10 45 17 2" xfId="10766"/>
    <cellStyle name="常规 10 45 18" xfId="10767"/>
    <cellStyle name="常规 10 45 2" xfId="10768"/>
    <cellStyle name="常规 10 50 2" xfId="10769"/>
    <cellStyle name="常规 10 45 2 2" xfId="10770"/>
    <cellStyle name="常规 10 50 2 2" xfId="10771"/>
    <cellStyle name="常规 3 46 7" xfId="10772"/>
    <cellStyle name="常规 10 45 2 2 2" xfId="10773"/>
    <cellStyle name="常规 10 45 2 3" xfId="10774"/>
    <cellStyle name="常规 3 47 7" xfId="10775"/>
    <cellStyle name="常规 10 45 2 3 2" xfId="10776"/>
    <cellStyle name="常规 10 45 2 4" xfId="10777"/>
    <cellStyle name="常规 27 4 15 2" xfId="10778"/>
    <cellStyle name="常规 10 45 3" xfId="10779"/>
    <cellStyle name="常规 10 50 3" xfId="10780"/>
    <cellStyle name="常规 10 45 3 2" xfId="10781"/>
    <cellStyle name="常规 10 50 3 2" xfId="10782"/>
    <cellStyle name="常规 10 45 3 2 2" xfId="10783"/>
    <cellStyle name="常规 10 45 3 3" xfId="10784"/>
    <cellStyle name="常规 10 45 3 3 2" xfId="10785"/>
    <cellStyle name="常规 10 45 3 4" xfId="10786"/>
    <cellStyle name="常规 10 45 4" xfId="10787"/>
    <cellStyle name="常规 10 50 4" xfId="10788"/>
    <cellStyle name="常规 10 45 4 2" xfId="10789"/>
    <cellStyle name="常规 10 6 7" xfId="10790"/>
    <cellStyle name="常规 10 45 4 2 2" xfId="10791"/>
    <cellStyle name="常规 10 7 7" xfId="10792"/>
    <cellStyle name="常规 10 45 4 3 2" xfId="10793"/>
    <cellStyle name="常规 10 45 4 4" xfId="10794"/>
    <cellStyle name="常规 10 45 5" xfId="10795"/>
    <cellStyle name="常规 10 45 5 2" xfId="10796"/>
    <cellStyle name="常规 10 45 6" xfId="10797"/>
    <cellStyle name="常规 10 45 7" xfId="10798"/>
    <cellStyle name="常规 10 45 7 2" xfId="10799"/>
    <cellStyle name="常规 3 12 15 2" xfId="10800"/>
    <cellStyle name="常规 10 45 8" xfId="10801"/>
    <cellStyle name="常规 10 45 8 2" xfId="10802"/>
    <cellStyle name="常规 10 45 9" xfId="10803"/>
    <cellStyle name="常规 10 45 9 2" xfId="10804"/>
    <cellStyle name="常规 10 46" xfId="10805"/>
    <cellStyle name="常规 10 51" xfId="10806"/>
    <cellStyle name="常规 10 46 10" xfId="10807"/>
    <cellStyle name="常规 10 46 10 2" xfId="10808"/>
    <cellStyle name="常规 10 46 11" xfId="10809"/>
    <cellStyle name="常规 10 46 11 2" xfId="10810"/>
    <cellStyle name="常规 10 46 12" xfId="10811"/>
    <cellStyle name="常规 10 46 12 2" xfId="10812"/>
    <cellStyle name="常规 10 46 13" xfId="10813"/>
    <cellStyle name="常规 10 46 13 2" xfId="10814"/>
    <cellStyle name="常规 10 46 14" xfId="10815"/>
    <cellStyle name="常规 10 46 14 2" xfId="10816"/>
    <cellStyle name="常规 17 19 2 3 2" xfId="10817"/>
    <cellStyle name="常规 17 24 2 3 2" xfId="10818"/>
    <cellStyle name="常规 10 46 15" xfId="10819"/>
    <cellStyle name="常规 10 46 15 2" xfId="10820"/>
    <cellStyle name="常规 10 46 16" xfId="10821"/>
    <cellStyle name="常规 10 46 16 2" xfId="10822"/>
    <cellStyle name="常规 10 46 17" xfId="10823"/>
    <cellStyle name="常规 10 46 17 2" xfId="10824"/>
    <cellStyle name="常规 10 46 2" xfId="10825"/>
    <cellStyle name="常规 10 51 2" xfId="10826"/>
    <cellStyle name="常规 10 46 2 2" xfId="10827"/>
    <cellStyle name="常规 10 51 2 2" xfId="10828"/>
    <cellStyle name="常规 10 46 2 2 2" xfId="10829"/>
    <cellStyle name="常规 10 46 2 3" xfId="10830"/>
    <cellStyle name="常规 10 46 2 3 2" xfId="10831"/>
    <cellStyle name="常规 2 19 15" xfId="10832"/>
    <cellStyle name="常规 2 19 20" xfId="10833"/>
    <cellStyle name="常规 2 24 15" xfId="10834"/>
    <cellStyle name="常规 10 46 2 4" xfId="10835"/>
    <cellStyle name="常规 27 4 16 2" xfId="10836"/>
    <cellStyle name="常规 10 46 3" xfId="10837"/>
    <cellStyle name="常规 10 51 3" xfId="10838"/>
    <cellStyle name="常规 10 46 3 2" xfId="10839"/>
    <cellStyle name="常规 10 51 3 2" xfId="10840"/>
    <cellStyle name="常规 10 46 3 2 2" xfId="10841"/>
    <cellStyle name="常规 10 46 3 3" xfId="10842"/>
    <cellStyle name="常规 10 46 3 3 2" xfId="10843"/>
    <cellStyle name="常规 2 29 15" xfId="10844"/>
    <cellStyle name="常规 2 34 15" xfId="10845"/>
    <cellStyle name="常规 10 46 3 4" xfId="10846"/>
    <cellStyle name="常规 10 46 4" xfId="10847"/>
    <cellStyle name="常规 10 51 4" xfId="10848"/>
    <cellStyle name="常规 10 46 4 2" xfId="10849"/>
    <cellStyle name="常规 10 46 4 2 2" xfId="10850"/>
    <cellStyle name="常规 10 46 4 3" xfId="10851"/>
    <cellStyle name="常规 10 46 4 3 2" xfId="10852"/>
    <cellStyle name="常规 2 39 15" xfId="10853"/>
    <cellStyle name="常规 27 12 10 2" xfId="10854"/>
    <cellStyle name="常规 10 46 4 4" xfId="10855"/>
    <cellStyle name="常规 10 46 5" xfId="10856"/>
    <cellStyle name="常规 10 46 5 2" xfId="10857"/>
    <cellStyle name="常规 10 46 6" xfId="10858"/>
    <cellStyle name="常规 10 46 7" xfId="10859"/>
    <cellStyle name="常规 10 46 7 2" xfId="10860"/>
    <cellStyle name="常规 3 12 16 2" xfId="10861"/>
    <cellStyle name="常规 10 46 8" xfId="10862"/>
    <cellStyle name="常规 10 46 8 2" xfId="10863"/>
    <cellStyle name="常规 10 46 9" xfId="10864"/>
    <cellStyle name="常规 10 46 9 2" xfId="10865"/>
    <cellStyle name="常规 10 47" xfId="10866"/>
    <cellStyle name="常规 10 52" xfId="10867"/>
    <cellStyle name="常规 10 47 10" xfId="10868"/>
    <cellStyle name="常规 10 47 10 2" xfId="10869"/>
    <cellStyle name="常规 10 47 12" xfId="10870"/>
    <cellStyle name="常规 10 47 12 2" xfId="10871"/>
    <cellStyle name="常规 23 45 17" xfId="10872"/>
    <cellStyle name="常规 10 47 13 2" xfId="10873"/>
    <cellStyle name="常规 10 47 14 2" xfId="10874"/>
    <cellStyle name="常规 10 47 15" xfId="10875"/>
    <cellStyle name="常规 10 47 15 2" xfId="10876"/>
    <cellStyle name="常规 10 47 16" xfId="10877"/>
    <cellStyle name="常规 10 47 16 2" xfId="10878"/>
    <cellStyle name="常规 10 47 17" xfId="10879"/>
    <cellStyle name="常规 10 47 17 2" xfId="10880"/>
    <cellStyle name="常规 10 47 18" xfId="10881"/>
    <cellStyle name="常规 10 47 2" xfId="10882"/>
    <cellStyle name="常规 10 52 2" xfId="10883"/>
    <cellStyle name="常规 10 47 2 2" xfId="10884"/>
    <cellStyle name="常规 10 52 2 2" xfId="10885"/>
    <cellStyle name="常规 10 47 2 3" xfId="10886"/>
    <cellStyle name="常规 10 47 2 3 2" xfId="10887"/>
    <cellStyle name="常规 3 19 15" xfId="10888"/>
    <cellStyle name="常规 3 24 15" xfId="10889"/>
    <cellStyle name="常规 23 28 8" xfId="10890"/>
    <cellStyle name="常规 23 33 8" xfId="10891"/>
    <cellStyle name="常规 23 38 2" xfId="10892"/>
    <cellStyle name="常规 23 43 2" xfId="10893"/>
    <cellStyle name="常规 10 47 2 4" xfId="10894"/>
    <cellStyle name="常规 27 4 17 2" xfId="10895"/>
    <cellStyle name="常规 10 47 3" xfId="10896"/>
    <cellStyle name="常规 10 52 3" xfId="10897"/>
    <cellStyle name="常规 10 47 3 2" xfId="10898"/>
    <cellStyle name="常规 10 52 3 2" xfId="10899"/>
    <cellStyle name="常规 10 47 3 3" xfId="10900"/>
    <cellStyle name="常规 10 47 3 3 2" xfId="10901"/>
    <cellStyle name="常规 3 29 15" xfId="10902"/>
    <cellStyle name="常规 3 34 15" xfId="10903"/>
    <cellStyle name="常规 23 39 2" xfId="10904"/>
    <cellStyle name="常规 23 44 2" xfId="10905"/>
    <cellStyle name="常规 10 47 3 4" xfId="10906"/>
    <cellStyle name="常规 10 47 4 3 2" xfId="10907"/>
    <cellStyle name="常规 3 39 15" xfId="10908"/>
    <cellStyle name="常规 3 44 15" xfId="10909"/>
    <cellStyle name="常规 33 49 11" xfId="10910"/>
    <cellStyle name="常规 10 47 5" xfId="10911"/>
    <cellStyle name="常规 33 49 11 2" xfId="10912"/>
    <cellStyle name="常规 10 47 5 2" xfId="10913"/>
    <cellStyle name="常规 33 49 12" xfId="10914"/>
    <cellStyle name="常规 10 47 6" xfId="10915"/>
    <cellStyle name="常规 33 49 13" xfId="10916"/>
    <cellStyle name="常规 10 47 7" xfId="10917"/>
    <cellStyle name="常规 3 12 17 2" xfId="10918"/>
    <cellStyle name="常规 33 49 14" xfId="10919"/>
    <cellStyle name="常规 10 47 8" xfId="10920"/>
    <cellStyle name="常规 33 49 15" xfId="10921"/>
    <cellStyle name="常规 10 47 9" xfId="10922"/>
    <cellStyle name="常规 10 47 9 2" xfId="10923"/>
    <cellStyle name="常规 10 48" xfId="10924"/>
    <cellStyle name="常规 10 53" xfId="10925"/>
    <cellStyle name="常规 10 48 10" xfId="10926"/>
    <cellStyle name="常规 12 18 13" xfId="10927"/>
    <cellStyle name="常规 12 23 13" xfId="10928"/>
    <cellStyle name="常规 10 48 10 2" xfId="10929"/>
    <cellStyle name="常规 10 48 11" xfId="10930"/>
    <cellStyle name="常规 10 48 11 2" xfId="10931"/>
    <cellStyle name="常规 26 27 5 2" xfId="10932"/>
    <cellStyle name="常规 26 32 5 2" xfId="10933"/>
    <cellStyle name="常规 10 48 12" xfId="10934"/>
    <cellStyle name="常规 10 48 12 2" xfId="10935"/>
    <cellStyle name="常规 23 45 5 2" xfId="10936"/>
    <cellStyle name="常规 10 48 13" xfId="10937"/>
    <cellStyle name="常规 2 5 26" xfId="10938"/>
    <cellStyle name="常规 10 48 13 2" xfId="10939"/>
    <cellStyle name="常规 44 13 2" xfId="10940"/>
    <cellStyle name="常规 39 13 2" xfId="10941"/>
    <cellStyle name="常规 10 48 14" xfId="10942"/>
    <cellStyle name="常规 10 48 14 2" xfId="10943"/>
    <cellStyle name="常规 10 48 15" xfId="10944"/>
    <cellStyle name="常规 26 27 15" xfId="10945"/>
    <cellStyle name="常规 26 32 15" xfId="10946"/>
    <cellStyle name="常规 10 48 2" xfId="10947"/>
    <cellStyle name="常规 10 53 2" xfId="10948"/>
    <cellStyle name="常规 26 27 15 2" xfId="10949"/>
    <cellStyle name="常规 26 32 15 2" xfId="10950"/>
    <cellStyle name="常规 10 48 2 2" xfId="10951"/>
    <cellStyle name="常规 10 53 2 2" xfId="10952"/>
    <cellStyle name="强调文字颜色 5 8 5" xfId="10953"/>
    <cellStyle name="常规 33 27 8" xfId="10954"/>
    <cellStyle name="常规 33 32 8" xfId="10955"/>
    <cellStyle name="常规 11 27 13" xfId="10956"/>
    <cellStyle name="常规 11 32 13" xfId="10957"/>
    <cellStyle name="常规 10 48 2 2 2" xfId="10958"/>
    <cellStyle name="常规 10 48 2 3" xfId="10959"/>
    <cellStyle name="强调文字颜色 5 9 5" xfId="10960"/>
    <cellStyle name="常规 33 28 8" xfId="10961"/>
    <cellStyle name="常规 33 33 8" xfId="10962"/>
    <cellStyle name="常规 4 24 15" xfId="10963"/>
    <cellStyle name="常规 4 19 20" xfId="10964"/>
    <cellStyle name="常规 4 19 15" xfId="10965"/>
    <cellStyle name="常规 10 48 2 3 2" xfId="10966"/>
    <cellStyle name="常规 10 48 2 4" xfId="10967"/>
    <cellStyle name="常规 26 27 16" xfId="10968"/>
    <cellStyle name="常规 26 32 16" xfId="10969"/>
    <cellStyle name="常规 27 4 18 2" xfId="10970"/>
    <cellStyle name="常规 10 48 3" xfId="10971"/>
    <cellStyle name="常规 10 53 3" xfId="10972"/>
    <cellStyle name="常规 26 27 16 2" xfId="10973"/>
    <cellStyle name="常规 26 32 16 2" xfId="10974"/>
    <cellStyle name="常规 10 48 3 2" xfId="10975"/>
    <cellStyle name="常规 10 53 3 2" xfId="10976"/>
    <cellStyle name="常规 8 49 2 3 2" xfId="10977"/>
    <cellStyle name="常规 11 37 13" xfId="10978"/>
    <cellStyle name="常规 11 42 13" xfId="10979"/>
    <cellStyle name="常规 10 48 3 2 2" xfId="10980"/>
    <cellStyle name="常规 10 48 3 3" xfId="10981"/>
    <cellStyle name="常规 4 34 15" xfId="10982"/>
    <cellStyle name="常规 4 29 15" xfId="10983"/>
    <cellStyle name="常规 10 48 3 3 2" xfId="10984"/>
    <cellStyle name="常规 10 48 3 4" xfId="10985"/>
    <cellStyle name="常规 26 27 17" xfId="10986"/>
    <cellStyle name="常规 26 32 17" xfId="10987"/>
    <cellStyle name="常规 10 48 4" xfId="10988"/>
    <cellStyle name="常规 10 53 4" xfId="10989"/>
    <cellStyle name="常规 26 27 17 2" xfId="10990"/>
    <cellStyle name="常规 26 32 17 2" xfId="10991"/>
    <cellStyle name="常规 10 48 4 2" xfId="10992"/>
    <cellStyle name="计算 15 3" xfId="10993"/>
    <cellStyle name="常规 8 49 3 3 2" xfId="10994"/>
    <cellStyle name="常规 11 47 13" xfId="10995"/>
    <cellStyle name="常规 10 48 4 2 2" xfId="10996"/>
    <cellStyle name="常规 10 48 4 3" xfId="10997"/>
    <cellStyle name="常规 4 44 15" xfId="10998"/>
    <cellStyle name="常规 4 39 15" xfId="10999"/>
    <cellStyle name="常规 10 48 4 3 2" xfId="11000"/>
    <cellStyle name="常规 10 48 4 4" xfId="11001"/>
    <cellStyle name="常规 26 27 18" xfId="11002"/>
    <cellStyle name="常规 26 32 18" xfId="11003"/>
    <cellStyle name="常规 10 48 5" xfId="11004"/>
    <cellStyle name="常规 10 48 5 2" xfId="11005"/>
    <cellStyle name="常规 10 48 6" xfId="11006"/>
    <cellStyle name="常规 10 48 7" xfId="11007"/>
    <cellStyle name="常规 3 12 18 2" xfId="11008"/>
    <cellStyle name="常规 10 48 8" xfId="11009"/>
    <cellStyle name="常规 10 48 9" xfId="11010"/>
    <cellStyle name="常规 10 48 9 2" xfId="11011"/>
    <cellStyle name="常规 10 49" xfId="11012"/>
    <cellStyle name="常规 10 54" xfId="11013"/>
    <cellStyle name="常规 10 49 14 2" xfId="11014"/>
    <cellStyle name="常规 10 49 2" xfId="11015"/>
    <cellStyle name="常规 10 54 2" xfId="11016"/>
    <cellStyle name="常规 10 49 2 2" xfId="11017"/>
    <cellStyle name="常规 10 54 2 2" xfId="11018"/>
    <cellStyle name="常规 3 36 6" xfId="11019"/>
    <cellStyle name="常规 3 41 6" xfId="11020"/>
    <cellStyle name="常规 10 49 2 2 2" xfId="11021"/>
    <cellStyle name="常规 3 36 6 2" xfId="11022"/>
    <cellStyle name="常规 3 41 6 2" xfId="11023"/>
    <cellStyle name="常规 12 27 13" xfId="11024"/>
    <cellStyle name="常规 12 32 13" xfId="11025"/>
    <cellStyle name="常规 10 49 2 3" xfId="11026"/>
    <cellStyle name="常规 3 36 7" xfId="11027"/>
    <cellStyle name="常规 3 41 7" xfId="11028"/>
    <cellStyle name="常规 10 49 2 3 2" xfId="11029"/>
    <cellStyle name="常规 3 36 7 2" xfId="11030"/>
    <cellStyle name="常规 3 41 7 2" xfId="11031"/>
    <cellStyle name="常规 10 49 2 4" xfId="11032"/>
    <cellStyle name="常规 3 36 8" xfId="11033"/>
    <cellStyle name="常规 3 41 8" xfId="11034"/>
    <cellStyle name="常规 10 49 3" xfId="11035"/>
    <cellStyle name="常规 10 54 3" xfId="11036"/>
    <cellStyle name="常规 10 49 3 2" xfId="11037"/>
    <cellStyle name="常规 10 54 3 2" xfId="11038"/>
    <cellStyle name="常规 3 37 6" xfId="11039"/>
    <cellStyle name="常规 3 42 6" xfId="11040"/>
    <cellStyle name="常规 10 49 3 2 2" xfId="11041"/>
    <cellStyle name="常规 3 37 6 2" xfId="11042"/>
    <cellStyle name="常规 3 42 6 2" xfId="11043"/>
    <cellStyle name="常规 12 37 13" xfId="11044"/>
    <cellStyle name="常规 12 42 13" xfId="11045"/>
    <cellStyle name="常规 10 49 3 3" xfId="11046"/>
    <cellStyle name="常规 3 37 7" xfId="11047"/>
    <cellStyle name="常规 3 42 7" xfId="11048"/>
    <cellStyle name="常规 10 49 3 3 2" xfId="11049"/>
    <cellStyle name="常规 3 37 7 2" xfId="11050"/>
    <cellStyle name="常规 3 42 7 2" xfId="11051"/>
    <cellStyle name="常规 10 49 3 4" xfId="11052"/>
    <cellStyle name="常规 3 37 8" xfId="11053"/>
    <cellStyle name="常规 3 42 8" xfId="11054"/>
    <cellStyle name="常规 10 49 4" xfId="11055"/>
    <cellStyle name="常规 10 54 4" xfId="11056"/>
    <cellStyle name="常规 10 49 4 2" xfId="11057"/>
    <cellStyle name="常规 3 38 6" xfId="11058"/>
    <cellStyle name="常规 3 43 6" xfId="11059"/>
    <cellStyle name="常规 10 49 4 2 2" xfId="11060"/>
    <cellStyle name="常规 3 38 6 2" xfId="11061"/>
    <cellStyle name="常规 3 43 6 2" xfId="11062"/>
    <cellStyle name="常规 12 47 13" xfId="11063"/>
    <cellStyle name="常规 10 49 4 3" xfId="11064"/>
    <cellStyle name="常规 3 38 7" xfId="11065"/>
    <cellStyle name="常规 3 43 7" xfId="11066"/>
    <cellStyle name="常规 10 49 4 3 2" xfId="11067"/>
    <cellStyle name="常规 23 4 15" xfId="11068"/>
    <cellStyle name="常规 23 4 20" xfId="11069"/>
    <cellStyle name="常规 3 38 7 2" xfId="11070"/>
    <cellStyle name="常规 3 43 7 2" xfId="11071"/>
    <cellStyle name="常规 10 49 4 4" xfId="11072"/>
    <cellStyle name="常规 3 38 8" xfId="11073"/>
    <cellStyle name="常规 3 43 8" xfId="11074"/>
    <cellStyle name="常规 10 49 5" xfId="11075"/>
    <cellStyle name="常规 10 49 5 2" xfId="11076"/>
    <cellStyle name="常规 3 39 6" xfId="11077"/>
    <cellStyle name="常规 3 44 6" xfId="11078"/>
    <cellStyle name="常规 10 49 6" xfId="11079"/>
    <cellStyle name="常规 10 49 7" xfId="11080"/>
    <cellStyle name="常规 10 49 7 2" xfId="11081"/>
    <cellStyle name="常规 3 46 6" xfId="11082"/>
    <cellStyle name="常规 10 49 8" xfId="11083"/>
    <cellStyle name="常规 10 49 8 2" xfId="11084"/>
    <cellStyle name="常规 3 47 6" xfId="11085"/>
    <cellStyle name="常规 10 49 9" xfId="11086"/>
    <cellStyle name="常规 10 49 9 2" xfId="11087"/>
    <cellStyle name="常规 3 48 6" xfId="11088"/>
    <cellStyle name="常规 10 5" xfId="11089"/>
    <cellStyle name="常规 33 46 16" xfId="11090"/>
    <cellStyle name="常规 10 5 10" xfId="11091"/>
    <cellStyle name="常规 33 46 16 2" xfId="11092"/>
    <cellStyle name="常规 10 5 10 2" xfId="11093"/>
    <cellStyle name="常规 33 46 17" xfId="11094"/>
    <cellStyle name="常规 10 5 11" xfId="11095"/>
    <cellStyle name="常规 33 46 17 2" xfId="11096"/>
    <cellStyle name="常规 10 5 11 2" xfId="11097"/>
    <cellStyle name="常规 33 46 18" xfId="11098"/>
    <cellStyle name="常规 10 5 12" xfId="11099"/>
    <cellStyle name="常规 27 28 13" xfId="11100"/>
    <cellStyle name="常规 27 33 13" xfId="11101"/>
    <cellStyle name="常规 10 5 12 2" xfId="11102"/>
    <cellStyle name="常规 10 5 13" xfId="11103"/>
    <cellStyle name="常规 10 5 13 2" xfId="11104"/>
    <cellStyle name="常规 10 5 14 2" xfId="11105"/>
    <cellStyle name="常规 10 5 15" xfId="11106"/>
    <cellStyle name="常规 10 5 20" xfId="11107"/>
    <cellStyle name="常规 10 5 15 2" xfId="11108"/>
    <cellStyle name="常规 10 5 16" xfId="11109"/>
    <cellStyle name="常规 10 5 16 2" xfId="11110"/>
    <cellStyle name="常规 10 5 17" xfId="11111"/>
    <cellStyle name="常规 27 29 13" xfId="11112"/>
    <cellStyle name="常规 27 34 13" xfId="11113"/>
    <cellStyle name="常规 10 5 17 2" xfId="11114"/>
    <cellStyle name="常规 10 5 18" xfId="11115"/>
    <cellStyle name="常规 10 5 18 2" xfId="11116"/>
    <cellStyle name="常规 10 5 19" xfId="11117"/>
    <cellStyle name="常规 10 5 2" xfId="11118"/>
    <cellStyle name="常规 10 5 2 2" xfId="11119"/>
    <cellStyle name="常规 10 5 2 2 2" xfId="11120"/>
    <cellStyle name="常规 10 5 2 3" xfId="11121"/>
    <cellStyle name="常规 15 38 17" xfId="11122"/>
    <cellStyle name="常规 15 43 17" xfId="11123"/>
    <cellStyle name="常规 10 5 2 3 2" xfId="11124"/>
    <cellStyle name="常规 10 5 2 4" xfId="11125"/>
    <cellStyle name="常规 10 5 3" xfId="11126"/>
    <cellStyle name="常规 10 5 3 2" xfId="11127"/>
    <cellStyle name="常规 12 19 8" xfId="11128"/>
    <cellStyle name="常规 12 24 8" xfId="11129"/>
    <cellStyle name="常规 10 5 3 2 2" xfId="11130"/>
    <cellStyle name="常规 10 5 3 3" xfId="11131"/>
    <cellStyle name="常规 12 25 8" xfId="11132"/>
    <cellStyle name="常规 12 30 8" xfId="11133"/>
    <cellStyle name="常规 10 5 3 3 2" xfId="11134"/>
    <cellStyle name="常规 10 5 3 4" xfId="11135"/>
    <cellStyle name="常规 10 5 4" xfId="11136"/>
    <cellStyle name="常规 10 5 4 2" xfId="11137"/>
    <cellStyle name="常规 10 5 4 2 2" xfId="11138"/>
    <cellStyle name="常规 10 5 4 3" xfId="11139"/>
    <cellStyle name="常规 10 5 4 3 2" xfId="11140"/>
    <cellStyle name="常规 10 5 4 4" xfId="11141"/>
    <cellStyle name="常规 2 25 13 2" xfId="11142"/>
    <cellStyle name="常规 2 30 13 2" xfId="11143"/>
    <cellStyle name="常规 10 5 5" xfId="11144"/>
    <cellStyle name="常规 10 5 5 2" xfId="11145"/>
    <cellStyle name="常规 10 5 6" xfId="11146"/>
    <cellStyle name="常规 4 2 2 2 2 2 2 2 2 6" xfId="11147"/>
    <cellStyle name="常规 10 5 6 2" xfId="11148"/>
    <cellStyle name="常规 10 5 7" xfId="11149"/>
    <cellStyle name="常规 10 5 7 2" xfId="11150"/>
    <cellStyle name="常规 27 13 12 2" xfId="11151"/>
    <cellStyle name="常规 10 5 8" xfId="11152"/>
    <cellStyle name="常规 18 2 27" xfId="11153"/>
    <cellStyle name="常规 18 2 32" xfId="11154"/>
    <cellStyle name="常规 23 2 27" xfId="11155"/>
    <cellStyle name="常规 23 2 32" xfId="11156"/>
    <cellStyle name="常规 10 5 8 2" xfId="11157"/>
    <cellStyle name="常规 10 5 9 2" xfId="11158"/>
    <cellStyle name="常规 10 55" xfId="11159"/>
    <cellStyle name="常规 10 60" xfId="11160"/>
    <cellStyle name="常规 10 55 2" xfId="11161"/>
    <cellStyle name="常规 10 60 2" xfId="11162"/>
    <cellStyle name="常规 10 55 2 2" xfId="11163"/>
    <cellStyle name="常规 10 60 2 2" xfId="11164"/>
    <cellStyle name="常规 10 55 3" xfId="11165"/>
    <cellStyle name="常规 10 60 3" xfId="11166"/>
    <cellStyle name="常规 10 55 3 2" xfId="11167"/>
    <cellStyle name="常规 10 60 3 2" xfId="11168"/>
    <cellStyle name="常规 10 55 4" xfId="11169"/>
    <cellStyle name="常规 10 60 4" xfId="11170"/>
    <cellStyle name="常规 27 49 4 2" xfId="11171"/>
    <cellStyle name="常规 70 3 2" xfId="11172"/>
    <cellStyle name="常规 65 3 2" xfId="11173"/>
    <cellStyle name="常规 10 56" xfId="11174"/>
    <cellStyle name="常规 10 61" xfId="11175"/>
    <cellStyle name="常规 27 49 4 2 2" xfId="11176"/>
    <cellStyle name="常规 70 3 2 2" xfId="11177"/>
    <cellStyle name="常规 65 3 2 2" xfId="11178"/>
    <cellStyle name="常规 10 56 2" xfId="11179"/>
    <cellStyle name="常规 10 61 2" xfId="11180"/>
    <cellStyle name="常规 10 56 2 2" xfId="11181"/>
    <cellStyle name="常规 10 56 3" xfId="11182"/>
    <cellStyle name="常规 10 56 4" xfId="11183"/>
    <cellStyle name="常规 27 49 4 3" xfId="11184"/>
    <cellStyle name="常规 70 3 3" xfId="11185"/>
    <cellStyle name="常规 65 3 3" xfId="11186"/>
    <cellStyle name="常规 10 57" xfId="11187"/>
    <cellStyle name="常规 10 62" xfId="11188"/>
    <cellStyle name="常规 27 49 4 3 2" xfId="11189"/>
    <cellStyle name="常规 70 3 3 2" xfId="11190"/>
    <cellStyle name="常规 65 3 3 2" xfId="11191"/>
    <cellStyle name="常规 10 57 2" xfId="11192"/>
    <cellStyle name="常规 10 62 2" xfId="11193"/>
    <cellStyle name="常规 10 57 2 2" xfId="11194"/>
    <cellStyle name="常规 10 57 3" xfId="11195"/>
    <cellStyle name="常规 10 57 3 2" xfId="11196"/>
    <cellStyle name="常规 11 2 6" xfId="11197"/>
    <cellStyle name="常规 10 57 4" xfId="11198"/>
    <cellStyle name="常规 27 49 4 4" xfId="11199"/>
    <cellStyle name="常规 70 3 4" xfId="11200"/>
    <cellStyle name="常规 65 3 4" xfId="11201"/>
    <cellStyle name="常规 10 58" xfId="11202"/>
    <cellStyle name="常规 10 63" xfId="11203"/>
    <cellStyle name="常规 26 28 15" xfId="11204"/>
    <cellStyle name="常规 26 33 15" xfId="11205"/>
    <cellStyle name="常规 10 58 2" xfId="11206"/>
    <cellStyle name="常规 10 63 2" xfId="11207"/>
    <cellStyle name="常规 26 28 15 2" xfId="11208"/>
    <cellStyle name="常规 26 33 15 2" xfId="11209"/>
    <cellStyle name="常规 10 58 2 2" xfId="11210"/>
    <cellStyle name="常规 26 28 16" xfId="11211"/>
    <cellStyle name="常规 26 33 16" xfId="11212"/>
    <cellStyle name="常规 10 58 3" xfId="11213"/>
    <cellStyle name="常规 26 28 16 2" xfId="11214"/>
    <cellStyle name="常规 26 33 16 2" xfId="11215"/>
    <cellStyle name="常规 10 58 3 2" xfId="11216"/>
    <cellStyle name="常规 12 2 6" xfId="11217"/>
    <cellStyle name="常规 26 28 17" xfId="11218"/>
    <cellStyle name="常规 26 33 17" xfId="11219"/>
    <cellStyle name="常规 10 58 4" xfId="11220"/>
    <cellStyle name="常规 2 36 11 2" xfId="11221"/>
    <cellStyle name="常规 2 41 11 2" xfId="11222"/>
    <cellStyle name="常规 10 59" xfId="11223"/>
    <cellStyle name="常规 10 64" xfId="11224"/>
    <cellStyle name="常规 10 59 2" xfId="11225"/>
    <cellStyle name="常规 10 64 2" xfId="11226"/>
    <cellStyle name="常规 4 41 6" xfId="11227"/>
    <cellStyle name="常规 4 36 6" xfId="11228"/>
    <cellStyle name="常规 10 59 2 2" xfId="11229"/>
    <cellStyle name="常规 10 59 3" xfId="11230"/>
    <cellStyle name="常规 4 42 6" xfId="11231"/>
    <cellStyle name="常规 4 37 6" xfId="11232"/>
    <cellStyle name="常规 10 59 3 2" xfId="11233"/>
    <cellStyle name="常规 13 2 6" xfId="11234"/>
    <cellStyle name="常规 10 59 4" xfId="11235"/>
    <cellStyle name="常规 10 6" xfId="11236"/>
    <cellStyle name="常规 23 6 9" xfId="11237"/>
    <cellStyle name="常规 33 47 16" xfId="11238"/>
    <cellStyle name="常规 10 6 10" xfId="11239"/>
    <cellStyle name="常规 23 6 9 2" xfId="11240"/>
    <cellStyle name="常规 33 47 16 2" xfId="11241"/>
    <cellStyle name="常规 10 6 10 2" xfId="11242"/>
    <cellStyle name="常规 33 47 17" xfId="11243"/>
    <cellStyle name="常规 10 6 11" xfId="11244"/>
    <cellStyle name="常规 33 47 17 2" xfId="11245"/>
    <cellStyle name="常规 10 6 11 2" xfId="11246"/>
    <cellStyle name="常规 33 47 18" xfId="11247"/>
    <cellStyle name="常规 10 6 12" xfId="11248"/>
    <cellStyle name="常规 10 6 12 2" xfId="11249"/>
    <cellStyle name="常规 10 6 13" xfId="11250"/>
    <cellStyle name="常规 10 6 13 2" xfId="11251"/>
    <cellStyle name="常规 26 8 11 2" xfId="11252"/>
    <cellStyle name="常规 10 6 14" xfId="11253"/>
    <cellStyle name="常规 10 6 14 2" xfId="11254"/>
    <cellStyle name="常规 10 6 15" xfId="11255"/>
    <cellStyle name="常规 10 6 20" xfId="11256"/>
    <cellStyle name="常规 10 6 15 2" xfId="11257"/>
    <cellStyle name="常规 10 6 16" xfId="11258"/>
    <cellStyle name="常规 10 6 16 2" xfId="11259"/>
    <cellStyle name="常规 10 6 17" xfId="11260"/>
    <cellStyle name="常规 10 6 17 2" xfId="11261"/>
    <cellStyle name="常规 10 6 18" xfId="11262"/>
    <cellStyle name="常规 10 6 18 2" xfId="11263"/>
    <cellStyle name="常规 10 6 19" xfId="11264"/>
    <cellStyle name="常规 10 6 2" xfId="11265"/>
    <cellStyle name="常规 10 6 2 2" xfId="11266"/>
    <cellStyle name="常规 10 6 2 2 2" xfId="11267"/>
    <cellStyle name="常规 10 6 2 3" xfId="11268"/>
    <cellStyle name="常规 10 6 2 3 2" xfId="11269"/>
    <cellStyle name="常规 10 6 2 4" xfId="11270"/>
    <cellStyle name="常规 10 6 2 4 2" xfId="11271"/>
    <cellStyle name="常规 10 6 2 5" xfId="11272"/>
    <cellStyle name="常规 10 6 3" xfId="11273"/>
    <cellStyle name="常规 10 6 3 2" xfId="11274"/>
    <cellStyle name="常规 17 19 8" xfId="11275"/>
    <cellStyle name="常规 17 24 8" xfId="11276"/>
    <cellStyle name="常规 22 19 8" xfId="11277"/>
    <cellStyle name="常规 22 24 8" xfId="11278"/>
    <cellStyle name="常规 10 6 3 2 2" xfId="11279"/>
    <cellStyle name="常规 10 6 3 3" xfId="11280"/>
    <cellStyle name="常规 17 25 8" xfId="11281"/>
    <cellStyle name="常规 17 30 8" xfId="11282"/>
    <cellStyle name="常规 22 25 8" xfId="11283"/>
    <cellStyle name="常规 22 30 8" xfId="11284"/>
    <cellStyle name="常规 10 6 3 3 2" xfId="11285"/>
    <cellStyle name="常规 10 6 3 4" xfId="11286"/>
    <cellStyle name="常规 10 6 4" xfId="11287"/>
    <cellStyle name="常规 10 6 4 2" xfId="11288"/>
    <cellStyle name="常规 10 6 4 2 2" xfId="11289"/>
    <cellStyle name="常规 10 6 4 3" xfId="11290"/>
    <cellStyle name="常规 10 6 4 3 2" xfId="11291"/>
    <cellStyle name="常规 10 6 4 4" xfId="11292"/>
    <cellStyle name="常规 10 6 5 2" xfId="11293"/>
    <cellStyle name="常规 10 6 6" xfId="11294"/>
    <cellStyle name="常规 10 6 6 2" xfId="11295"/>
    <cellStyle name="常规 10 6 7 2" xfId="11296"/>
    <cellStyle name="常规 27 13 13 2" xfId="11297"/>
    <cellStyle name="常规 10 6 8" xfId="11298"/>
    <cellStyle name="常规 10 6 8 2" xfId="11299"/>
    <cellStyle name="常规 10 6 9 2" xfId="11300"/>
    <cellStyle name="常规 10 65" xfId="11301"/>
    <cellStyle name="常规 10 70" xfId="11302"/>
    <cellStyle name="常规 10 65 2" xfId="11303"/>
    <cellStyle name="常规 10 70 2" xfId="11304"/>
    <cellStyle name="常规 10 66" xfId="11305"/>
    <cellStyle name="常规 10 71" xfId="11306"/>
    <cellStyle name="常规 10 66 2" xfId="11307"/>
    <cellStyle name="常规 10 71 2" xfId="11308"/>
    <cellStyle name="常规 27 19 10 2" xfId="11309"/>
    <cellStyle name="常规 27 24 10 2" xfId="11310"/>
    <cellStyle name="常规 10 67" xfId="11311"/>
    <cellStyle name="常规 10 72" xfId="11312"/>
    <cellStyle name="常规 10 67 2" xfId="11313"/>
    <cellStyle name="常规 10 72 2" xfId="11314"/>
    <cellStyle name="常规 10 68" xfId="11315"/>
    <cellStyle name="常规 10 73" xfId="11316"/>
    <cellStyle name="常规 26 29 15" xfId="11317"/>
    <cellStyle name="常规 26 34 15" xfId="11318"/>
    <cellStyle name="常规 10 68 2" xfId="11319"/>
    <cellStyle name="常规 10 73 2" xfId="11320"/>
    <cellStyle name="常规 10 69" xfId="11321"/>
    <cellStyle name="常规 10 74" xfId="11322"/>
    <cellStyle name="常规 10 69 2" xfId="11323"/>
    <cellStyle name="常规 10 74 2" xfId="11324"/>
    <cellStyle name="常规 10 7 10" xfId="11325"/>
    <cellStyle name="常规 14 29 16" xfId="11326"/>
    <cellStyle name="常规 14 34 16" xfId="11327"/>
    <cellStyle name="常规 9 48 11" xfId="11328"/>
    <cellStyle name="常规 10 7 10 2" xfId="11329"/>
    <cellStyle name="常规 10 7 11" xfId="11330"/>
    <cellStyle name="常规 10 7 11 2" xfId="11331"/>
    <cellStyle name="常规 10 7 12" xfId="11332"/>
    <cellStyle name="常规 10 7 12 2" xfId="11333"/>
    <cellStyle name="常规 10 7 13" xfId="11334"/>
    <cellStyle name="常规 10 7 13 2" xfId="11335"/>
    <cellStyle name="常规 26 8 16 2" xfId="11336"/>
    <cellStyle name="常规 10 7 14" xfId="11337"/>
    <cellStyle name="常规 10 7 14 2" xfId="11338"/>
    <cellStyle name="常规 10 7 15" xfId="11339"/>
    <cellStyle name="常规 10 7 20" xfId="11340"/>
    <cellStyle name="常规 10 7 16" xfId="11341"/>
    <cellStyle name="常规 10 7 16 2" xfId="11342"/>
    <cellStyle name="常规 8 9 3 2 2" xfId="11343"/>
    <cellStyle name="常规 11 16 14 2" xfId="11344"/>
    <cellStyle name="常规 11 21 14 2" xfId="11345"/>
    <cellStyle name="常规 10 7 17" xfId="11346"/>
    <cellStyle name="常规 10 7 17 2" xfId="11347"/>
    <cellStyle name="常规 10 7 18" xfId="11348"/>
    <cellStyle name="常规 10 7 18 2" xfId="11349"/>
    <cellStyle name="常规 10 7 19" xfId="11350"/>
    <cellStyle name="常规 10 7 2" xfId="11351"/>
    <cellStyle name="常规 10 7 2 2" xfId="11352"/>
    <cellStyle name="常规 10 7 2 2 2" xfId="11353"/>
    <cellStyle name="常规 10 7 2 3" xfId="11354"/>
    <cellStyle name="常规 17 38 17" xfId="11355"/>
    <cellStyle name="常规 17 43 17" xfId="11356"/>
    <cellStyle name="常规 22 38 17" xfId="11357"/>
    <cellStyle name="常规 22 43 17" xfId="11358"/>
    <cellStyle name="常规 10 7 2 3 2" xfId="11359"/>
    <cellStyle name="常规 10 7 2 4" xfId="11360"/>
    <cellStyle name="常规 10 7 3" xfId="11361"/>
    <cellStyle name="常规 10 7 3 2" xfId="11362"/>
    <cellStyle name="常规 27 19 8" xfId="11363"/>
    <cellStyle name="常规 27 24 8" xfId="11364"/>
    <cellStyle name="常规 10 7 3 2 2" xfId="11365"/>
    <cellStyle name="常规 10 7 3 3" xfId="11366"/>
    <cellStyle name="常规 27 25 8" xfId="11367"/>
    <cellStyle name="常规 27 30 8" xfId="11368"/>
    <cellStyle name="常规 10 7 3 3 2" xfId="11369"/>
    <cellStyle name="常规 10 7 3 4" xfId="11370"/>
    <cellStyle name="常规 10 7 4" xfId="11371"/>
    <cellStyle name="常规 10 7 4 2" xfId="11372"/>
    <cellStyle name="常规 10 7 4 2 2" xfId="11373"/>
    <cellStyle name="常规 10 7 4 3" xfId="11374"/>
    <cellStyle name="常规 10 7 4 3 2" xfId="11375"/>
    <cellStyle name="常规 10 7 4 4" xfId="11376"/>
    <cellStyle name="常规 2 25 15 2" xfId="11377"/>
    <cellStyle name="常规 2 30 15 2" xfId="11378"/>
    <cellStyle name="常规 10 7 5" xfId="11379"/>
    <cellStyle name="常规 10 7 5 2" xfId="11380"/>
    <cellStyle name="常规 10 7 6" xfId="11381"/>
    <cellStyle name="常规 10 7 6 2" xfId="11382"/>
    <cellStyle name="常规 10 7 7 2" xfId="11383"/>
    <cellStyle name="常规 27 13 14 2" xfId="11384"/>
    <cellStyle name="常规 10 7 8" xfId="11385"/>
    <cellStyle name="常规 10 7 8 2" xfId="11386"/>
    <cellStyle name="常规 10 7 9 2" xfId="11387"/>
    <cellStyle name="常规 10 75" xfId="11388"/>
    <cellStyle name="常规 10 80" xfId="11389"/>
    <cellStyle name="常规 10 75 2" xfId="11390"/>
    <cellStyle name="常规 10 80 2" xfId="11391"/>
    <cellStyle name="常规 10 76" xfId="11392"/>
    <cellStyle name="常规 10 81" xfId="11393"/>
    <cellStyle name="常规 10 77" xfId="11394"/>
    <cellStyle name="常规 10 82" xfId="11395"/>
    <cellStyle name="常规 10 77 2" xfId="11396"/>
    <cellStyle name="常规 10 82 2" xfId="11397"/>
    <cellStyle name="常规 26 35 15" xfId="11398"/>
    <cellStyle name="常规 26 40 15" xfId="11399"/>
    <cellStyle name="常规 10 78 2" xfId="11400"/>
    <cellStyle name="常规 10 83 2" xfId="11401"/>
    <cellStyle name="常规 10 79" xfId="11402"/>
    <cellStyle name="常规 10 84" xfId="11403"/>
    <cellStyle name="常规 10 79 2" xfId="11404"/>
    <cellStyle name="常规 10 84 2" xfId="11405"/>
    <cellStyle name="常规 10 8" xfId="11406"/>
    <cellStyle name="常规 10 8 10" xfId="11407"/>
    <cellStyle name="常规 10 8 10 2" xfId="11408"/>
    <cellStyle name="常规 10 8 11" xfId="11409"/>
    <cellStyle name="常规 10 8 11 2" xfId="11410"/>
    <cellStyle name="常规 10 8 12" xfId="11411"/>
    <cellStyle name="常规 10 8 12 2" xfId="11412"/>
    <cellStyle name="常规 10 8 13" xfId="11413"/>
    <cellStyle name="常规 10 8 13 2" xfId="11414"/>
    <cellStyle name="常规 26 6 2 2" xfId="11415"/>
    <cellStyle name="常规 10 8 14" xfId="11416"/>
    <cellStyle name="常规 10 8 14 2" xfId="11417"/>
    <cellStyle name="常规 10 8 15" xfId="11418"/>
    <cellStyle name="常规 10 8 15 2" xfId="11419"/>
    <cellStyle name="常规 10 8 16" xfId="11420"/>
    <cellStyle name="常规 10 8 16 2" xfId="11421"/>
    <cellStyle name="常规 10 8 17" xfId="11422"/>
    <cellStyle name="常规 10 8 17 2" xfId="11423"/>
    <cellStyle name="常规 10 8 18" xfId="11424"/>
    <cellStyle name="常规 10 8 2" xfId="11425"/>
    <cellStyle name="常规 3 25 3" xfId="11426"/>
    <cellStyle name="常规 3 30 3" xfId="11427"/>
    <cellStyle name="常规 10 8 2 2" xfId="11428"/>
    <cellStyle name="常规 3 25 3 2" xfId="11429"/>
    <cellStyle name="常规 3 30 3 2" xfId="11430"/>
    <cellStyle name="常规 6 12 3 3" xfId="11431"/>
    <cellStyle name="常规 10 8 2 2 2" xfId="11432"/>
    <cellStyle name="常规 3 25 4" xfId="11433"/>
    <cellStyle name="常规 3 30 4" xfId="11434"/>
    <cellStyle name="常规 10 8 2 3" xfId="11435"/>
    <cellStyle name="强调文字颜色 3 7 2 7" xfId="11436"/>
    <cellStyle name="常规 3 25 4 2" xfId="11437"/>
    <cellStyle name="常规 3 30 4 2" xfId="11438"/>
    <cellStyle name="常规 23 38 17" xfId="11439"/>
    <cellStyle name="常规 23 43 17" xfId="11440"/>
    <cellStyle name="常规 6 12 4 3" xfId="11441"/>
    <cellStyle name="常规 10 8 2 3 2" xfId="11442"/>
    <cellStyle name="常规 3 25 5" xfId="11443"/>
    <cellStyle name="常规 3 30 5" xfId="11444"/>
    <cellStyle name="常规 10 8 2 4" xfId="11445"/>
    <cellStyle name="常规 10 8 3" xfId="11446"/>
    <cellStyle name="常规 3 26 3 2" xfId="11447"/>
    <cellStyle name="常规 3 31 3 2" xfId="11448"/>
    <cellStyle name="常规 6 13 3 3" xfId="11449"/>
    <cellStyle name="常规 10 8 3 2 2" xfId="11450"/>
    <cellStyle name="强调文字颜色 3 8 2 7" xfId="11451"/>
    <cellStyle name="常规 3 26 4 2" xfId="11452"/>
    <cellStyle name="常规 3 31 4 2" xfId="11453"/>
    <cellStyle name="常规 6 13 4 3" xfId="11454"/>
    <cellStyle name="常规 10 8 3 3 2" xfId="11455"/>
    <cellStyle name="常规 10 8 4" xfId="11456"/>
    <cellStyle name="常规 3 27 3" xfId="11457"/>
    <cellStyle name="常规 3 32 3" xfId="11458"/>
    <cellStyle name="常规 10 8 4 2" xfId="11459"/>
    <cellStyle name="常规 3 27 3 2" xfId="11460"/>
    <cellStyle name="常规 3 32 3 2" xfId="11461"/>
    <cellStyle name="常规 6 14 3 3" xfId="11462"/>
    <cellStyle name="常规 10 8 4 2 2" xfId="11463"/>
    <cellStyle name="常规 9 2 2 3 2 2" xfId="11464"/>
    <cellStyle name="常规 3 27 4" xfId="11465"/>
    <cellStyle name="常规 3 32 4" xfId="11466"/>
    <cellStyle name="常规 10 8 4 3" xfId="11467"/>
    <cellStyle name="强调文字颜色 3 9 2 7" xfId="11468"/>
    <cellStyle name="常规 3 27 4 2" xfId="11469"/>
    <cellStyle name="常规 3 32 4 2" xfId="11470"/>
    <cellStyle name="常规 6 14 4 3" xfId="11471"/>
    <cellStyle name="常规 10 8 4 3 2" xfId="11472"/>
    <cellStyle name="常规 3 27 5" xfId="11473"/>
    <cellStyle name="常规 3 32 5" xfId="11474"/>
    <cellStyle name="常规 10 8 4 4" xfId="11475"/>
    <cellStyle name="常规 2 25 16 2" xfId="11476"/>
    <cellStyle name="常规 2 30 16 2" xfId="11477"/>
    <cellStyle name="常规 10 8 5" xfId="11478"/>
    <cellStyle name="常规 3 28 3" xfId="11479"/>
    <cellStyle name="常规 3 33 3" xfId="11480"/>
    <cellStyle name="常规 10 8 5 2" xfId="11481"/>
    <cellStyle name="常规 10 8 6" xfId="11482"/>
    <cellStyle name="常规 3 29 3" xfId="11483"/>
    <cellStyle name="常规 3 34 3" xfId="11484"/>
    <cellStyle name="常规 10 8 6 2" xfId="11485"/>
    <cellStyle name="常规 10 8 7" xfId="11486"/>
    <cellStyle name="常规 3 35 3" xfId="11487"/>
    <cellStyle name="常规 3 40 3" xfId="11488"/>
    <cellStyle name="常规 10 8 7 2" xfId="11489"/>
    <cellStyle name="常规 3 37 3" xfId="11490"/>
    <cellStyle name="常规 3 42 3" xfId="11491"/>
    <cellStyle name="常规 10 8 9 2" xfId="11492"/>
    <cellStyle name="常规 10 85" xfId="11493"/>
    <cellStyle name="常规 10 90" xfId="11494"/>
    <cellStyle name="常规 10 85 2" xfId="11495"/>
    <cellStyle name="常规 10 90 2" xfId="11496"/>
    <cellStyle name="常规 10 86" xfId="11497"/>
    <cellStyle name="常规 10 91" xfId="11498"/>
    <cellStyle name="常规 10 86 2" xfId="11499"/>
    <cellStyle name="常规 10 91 2" xfId="11500"/>
    <cellStyle name="常规 10 87 2" xfId="11501"/>
    <cellStyle name="常规 10 92 2" xfId="11502"/>
    <cellStyle name="常规 10 88" xfId="11503"/>
    <cellStyle name="常规 10 93" xfId="11504"/>
    <cellStyle name="常规 26 36 15" xfId="11505"/>
    <cellStyle name="常规 26 41 15" xfId="11506"/>
    <cellStyle name="常规 10 88 2" xfId="11507"/>
    <cellStyle name="常规 10 93 2" xfId="11508"/>
    <cellStyle name="常规 10 89" xfId="11509"/>
    <cellStyle name="常规 10 94" xfId="11510"/>
    <cellStyle name="常规 17 2 2 4" xfId="11511"/>
    <cellStyle name="常规 22 2 2 4" xfId="11512"/>
    <cellStyle name="常规 2 10 2 3" xfId="11513"/>
    <cellStyle name="常规 10 89 2" xfId="11514"/>
    <cellStyle name="常规 10 94 2" xfId="11515"/>
    <cellStyle name="常规 10 9" xfId="11516"/>
    <cellStyle name="常规 10 9 10" xfId="11517"/>
    <cellStyle name="常规 10 9 10 2" xfId="11518"/>
    <cellStyle name="常规 11 9 6" xfId="11519"/>
    <cellStyle name="常规 10 9 11" xfId="11520"/>
    <cellStyle name="常规 10 9 11 2" xfId="11521"/>
    <cellStyle name="常规 10 9 12" xfId="11522"/>
    <cellStyle name="常规 10 9 12 2" xfId="11523"/>
    <cellStyle name="常规 10 9 13" xfId="11524"/>
    <cellStyle name="常规 10 9 13 2" xfId="11525"/>
    <cellStyle name="常规 26 6 7 2" xfId="11526"/>
    <cellStyle name="常规 10 9 14" xfId="11527"/>
    <cellStyle name="常规 10 9 14 2" xfId="11528"/>
    <cellStyle name="常规 10 9 15" xfId="11529"/>
    <cellStyle name="常规 10 9 16" xfId="11530"/>
    <cellStyle name="常规 10 9 16 2" xfId="11531"/>
    <cellStyle name="常规 10 9 17" xfId="11532"/>
    <cellStyle name="常规 10 9 17 2" xfId="11533"/>
    <cellStyle name="常规 10 9 18" xfId="11534"/>
    <cellStyle name="常规 10 9 2" xfId="11535"/>
    <cellStyle name="常规 10 9 2 2" xfId="11536"/>
    <cellStyle name="常规 11 38 4 3" xfId="11537"/>
    <cellStyle name="常规 11 43 4 3" xfId="11538"/>
    <cellStyle name="常规 10 9 2 2 2" xfId="11539"/>
    <cellStyle name="常规 10 9 2 3" xfId="11540"/>
    <cellStyle name="常规 10 9 2 3 2" xfId="11541"/>
    <cellStyle name="常规 10 9 2 4" xfId="11542"/>
    <cellStyle name="常规 10 9 3" xfId="11543"/>
    <cellStyle name="常规 10 9 3 2" xfId="11544"/>
    <cellStyle name="汇总 8 3" xfId="11545"/>
    <cellStyle name="常规 11 39 4 3" xfId="11546"/>
    <cellStyle name="常规 11 44 4 3" xfId="11547"/>
    <cellStyle name="常规 10 9 3 2 2" xfId="11548"/>
    <cellStyle name="常规 10 9 3 3" xfId="11549"/>
    <cellStyle name="常规 10 9 3 3 2" xfId="11550"/>
    <cellStyle name="常规 10 9 3 4" xfId="11551"/>
    <cellStyle name="常规 10 9 4" xfId="11552"/>
    <cellStyle name="常规 10 9 4 2" xfId="11553"/>
    <cellStyle name="常规 11 45 4 3" xfId="11554"/>
    <cellStyle name="常规 10 9 4 2 2" xfId="11555"/>
    <cellStyle name="常规 10 9 4 3" xfId="11556"/>
    <cellStyle name="常规 10 9 4 3 2" xfId="11557"/>
    <cellStyle name="常规 10 9 4 4" xfId="11558"/>
    <cellStyle name="常规 2 25 17 2" xfId="11559"/>
    <cellStyle name="常规 2 30 17 2" xfId="11560"/>
    <cellStyle name="常规 10 9 5" xfId="11561"/>
    <cellStyle name="常规 10 9 5 2" xfId="11562"/>
    <cellStyle name="常规 10 9 6" xfId="11563"/>
    <cellStyle name="常规 10 9 6 2" xfId="11564"/>
    <cellStyle name="常规 10 9 7" xfId="11565"/>
    <cellStyle name="常规 10 9 7 2" xfId="11566"/>
    <cellStyle name="常规 10 9 8 2" xfId="11567"/>
    <cellStyle name="常规 10 9 9 2" xfId="11568"/>
    <cellStyle name="常规 10 95" xfId="11569"/>
    <cellStyle name="常规 2 10 3 3" xfId="11570"/>
    <cellStyle name="常规 17 2 3 4" xfId="11571"/>
    <cellStyle name="常规 10 95 2" xfId="11572"/>
    <cellStyle name="常规 10 96" xfId="11573"/>
    <cellStyle name="常规 10 97" xfId="11574"/>
    <cellStyle name="常规 10 98" xfId="11575"/>
    <cellStyle name="常规 10 99" xfId="11576"/>
    <cellStyle name="常规 14 6 7 3" xfId="11577"/>
    <cellStyle name="常规 14 15 17 2" xfId="11578"/>
    <cellStyle name="常规 14 20 17 2" xfId="11579"/>
    <cellStyle name="常规 4 5" xfId="11580"/>
    <cellStyle name="常规 100" xfId="11581"/>
    <cellStyle name="常规 4 5 2" xfId="11582"/>
    <cellStyle name="常规 100 2" xfId="11583"/>
    <cellStyle name="常规 4 6" xfId="11584"/>
    <cellStyle name="常规 101" xfId="11585"/>
    <cellStyle name="常规 4 6 2" xfId="11586"/>
    <cellStyle name="常规 101 2" xfId="11587"/>
    <cellStyle name="常规 4 7" xfId="11588"/>
    <cellStyle name="常规 102" xfId="11589"/>
    <cellStyle name="常规 4 7 2" xfId="11590"/>
    <cellStyle name="常规 102 2" xfId="11591"/>
    <cellStyle name="常规 4 8" xfId="11592"/>
    <cellStyle name="常规 103" xfId="11593"/>
    <cellStyle name="常规 4 8 2" xfId="11594"/>
    <cellStyle name="常规 103 2" xfId="11595"/>
    <cellStyle name="常规 4 9" xfId="11596"/>
    <cellStyle name="常规 104" xfId="11597"/>
    <cellStyle name="常规 4 9 2" xfId="11598"/>
    <cellStyle name="常规 104 2" xfId="11599"/>
    <cellStyle name="常规 105" xfId="11600"/>
    <cellStyle name="常规 110" xfId="11601"/>
    <cellStyle name="常规 9 8 2 3" xfId="11602"/>
    <cellStyle name="常规 11 28 17 2" xfId="11603"/>
    <cellStyle name="常规 11 33 17 2" xfId="11604"/>
    <cellStyle name="常规 105 2" xfId="11605"/>
    <cellStyle name="常规 106" xfId="11606"/>
    <cellStyle name="常规 111" xfId="11607"/>
    <cellStyle name="常规 106 2" xfId="11608"/>
    <cellStyle name="常规 14 28 10" xfId="11609"/>
    <cellStyle name="常规 14 33 10" xfId="11610"/>
    <cellStyle name="常规 107" xfId="11611"/>
    <cellStyle name="常规 112" xfId="11612"/>
    <cellStyle name="常规 14 28 10 2" xfId="11613"/>
    <cellStyle name="常规 14 33 10 2" xfId="11614"/>
    <cellStyle name="常规 107 2" xfId="11615"/>
    <cellStyle name="常规 14 28 11" xfId="11616"/>
    <cellStyle name="常规 14 33 11" xfId="11617"/>
    <cellStyle name="常规 108" xfId="11618"/>
    <cellStyle name="常规 113" xfId="11619"/>
    <cellStyle name="常规 108 2" xfId="11620"/>
    <cellStyle name="常规 14 37" xfId="11621"/>
    <cellStyle name="常规 14 42" xfId="11622"/>
    <cellStyle name="常规 14 28 11 2" xfId="11623"/>
    <cellStyle name="常规 14 33 11 2" xfId="11624"/>
    <cellStyle name="常规 17 38 14 2" xfId="11625"/>
    <cellStyle name="常规 17 43 14 2" xfId="11626"/>
    <cellStyle name="常规 22 38 14 2" xfId="11627"/>
    <cellStyle name="常规 22 43 14 2" xfId="11628"/>
    <cellStyle name="常规 14 28 12" xfId="11629"/>
    <cellStyle name="常规 14 33 12" xfId="11630"/>
    <cellStyle name="常规 109" xfId="11631"/>
    <cellStyle name="常规 114" xfId="11632"/>
    <cellStyle name="常规 14 28 12 2" xfId="11633"/>
    <cellStyle name="常规 14 33 12 2" xfId="11634"/>
    <cellStyle name="常规 109 2" xfId="11635"/>
    <cellStyle name="常规 109 2 2" xfId="11636"/>
    <cellStyle name="常规 109 3" xfId="11637"/>
    <cellStyle name="常规 11 45 3 2 2" xfId="11638"/>
    <cellStyle name="常规 109 4" xfId="11639"/>
    <cellStyle name="常规 109 6" xfId="11640"/>
    <cellStyle name="计算 10 2 2" xfId="11641"/>
    <cellStyle name="常规 109 7" xfId="11642"/>
    <cellStyle name="常规 11 46 12 2" xfId="11643"/>
    <cellStyle name="常规 11" xfId="11644"/>
    <cellStyle name="常规 11 10" xfId="11645"/>
    <cellStyle name="常规 14 10 13 2" xfId="11646"/>
    <cellStyle name="常规 12 14 4 4" xfId="11647"/>
    <cellStyle name="常规 7 33 3 4" xfId="11648"/>
    <cellStyle name="常规 7 28 3 4" xfId="11649"/>
    <cellStyle name="常规 11 10 10" xfId="11650"/>
    <cellStyle name="常规 11 10 10 2" xfId="11651"/>
    <cellStyle name="常规 11 10 11" xfId="11652"/>
    <cellStyle name="常规 11 10 11 2" xfId="11653"/>
    <cellStyle name="常规 11 10 12" xfId="11654"/>
    <cellStyle name="常规 11 10 12 2" xfId="11655"/>
    <cellStyle name="常规 11 10 13" xfId="11656"/>
    <cellStyle name="常规 11 10 13 2" xfId="11657"/>
    <cellStyle name="常规 27 7 3 3 2" xfId="11658"/>
    <cellStyle name="常规 11 10 14" xfId="11659"/>
    <cellStyle name="常规 14 18" xfId="11660"/>
    <cellStyle name="常规 14 23" xfId="11661"/>
    <cellStyle name="常规 11 10 14 2" xfId="11662"/>
    <cellStyle name="常规 11 10 15" xfId="11663"/>
    <cellStyle name="常规 11 18 13 2" xfId="11664"/>
    <cellStyle name="常规 11 23 13 2" xfId="11665"/>
    <cellStyle name="常规 14 68" xfId="11666"/>
    <cellStyle name="常规 14 73" xfId="11667"/>
    <cellStyle name="常规 11 10 15 2" xfId="11668"/>
    <cellStyle name="常规 11 10 16" xfId="11669"/>
    <cellStyle name="常规 11 10 16 2" xfId="11670"/>
    <cellStyle name="常规 17 18 8 2" xfId="11671"/>
    <cellStyle name="常规 17 23 8 2" xfId="11672"/>
    <cellStyle name="常规 22 18 8 2" xfId="11673"/>
    <cellStyle name="常规 22 23 8 2" xfId="11674"/>
    <cellStyle name="常规 11 10 17" xfId="11675"/>
    <cellStyle name="常规 11 10 17 2" xfId="11676"/>
    <cellStyle name="常规 11 10 19" xfId="11677"/>
    <cellStyle name="常规 17 28 10 2" xfId="11678"/>
    <cellStyle name="常规 17 33 10 2" xfId="11679"/>
    <cellStyle name="常规 22 28 10 2" xfId="11680"/>
    <cellStyle name="常规 22 33 10 2" xfId="11681"/>
    <cellStyle name="常规 11 49 8 2" xfId="11682"/>
    <cellStyle name="常规 11 10 2" xfId="11683"/>
    <cellStyle name="注释 14 3 5" xfId="11684"/>
    <cellStyle name="常规 12 36 12" xfId="11685"/>
    <cellStyle name="常规 12 41 12" xfId="11686"/>
    <cellStyle name="常规 11 10 2 2" xfId="11687"/>
    <cellStyle name="常规 12 36 12 2" xfId="11688"/>
    <cellStyle name="常规 12 41 12 2" xfId="11689"/>
    <cellStyle name="常规 11 10 2 2 2" xfId="11690"/>
    <cellStyle name="注释 14 3 6" xfId="11691"/>
    <cellStyle name="常规 12 36 13" xfId="11692"/>
    <cellStyle name="常规 12 41 13" xfId="11693"/>
    <cellStyle name="常规 11 10 2 3" xfId="11694"/>
    <cellStyle name="常规 12 36 13 2" xfId="11695"/>
    <cellStyle name="常规 12 41 13 2" xfId="11696"/>
    <cellStyle name="常规 11 10 2 3 2" xfId="11697"/>
    <cellStyle name="常规 12 36 14" xfId="11698"/>
    <cellStyle name="常规 12 41 14" xfId="11699"/>
    <cellStyle name="常规 11 10 2 4" xfId="11700"/>
    <cellStyle name="常规 2 16 4 3 2" xfId="11701"/>
    <cellStyle name="常规 2 21 4 3 2" xfId="11702"/>
    <cellStyle name="常规 8 22 13 2" xfId="11703"/>
    <cellStyle name="常规 8 17 13 2" xfId="11704"/>
    <cellStyle name="常规 11 10 3" xfId="11705"/>
    <cellStyle name="常规 11 10 3 2" xfId="11706"/>
    <cellStyle name="常规 11 10 3 2 2" xfId="11707"/>
    <cellStyle name="常规 3 37 2 2" xfId="11708"/>
    <cellStyle name="常规 3 42 2 2" xfId="11709"/>
    <cellStyle name="常规 11 10 3 3" xfId="11710"/>
    <cellStyle name="常规 11 10 3 4" xfId="11711"/>
    <cellStyle name="常规 11 10 4" xfId="11712"/>
    <cellStyle name="常规 11 10 4 2" xfId="11713"/>
    <cellStyle name="常规 11 10 4 2 2" xfId="11714"/>
    <cellStyle name="常规 3 37 3 2" xfId="11715"/>
    <cellStyle name="常规 3 42 3 2" xfId="11716"/>
    <cellStyle name="常规 11 10 4 3" xfId="11717"/>
    <cellStyle name="常规 33 10 14" xfId="11718"/>
    <cellStyle name="常规 11 10 4 3 2" xfId="11719"/>
    <cellStyle name="常规 11 10 4 4" xfId="11720"/>
    <cellStyle name="常规 11 10 5" xfId="11721"/>
    <cellStyle name="常规 11 10 5 2" xfId="11722"/>
    <cellStyle name="常规 11 10 6" xfId="11723"/>
    <cellStyle name="常规 11 10 6 2" xfId="11724"/>
    <cellStyle name="常规 11 10 7" xfId="11725"/>
    <cellStyle name="常规 4 3 2 12" xfId="11726"/>
    <cellStyle name="常规 12 37 12" xfId="11727"/>
    <cellStyle name="常规 12 42 12" xfId="11728"/>
    <cellStyle name="常规 11 10 7 2" xfId="11729"/>
    <cellStyle name="常规 11 10 8" xfId="11730"/>
    <cellStyle name="常规 11 10 8 2" xfId="11731"/>
    <cellStyle name="常规 11 10 9" xfId="11732"/>
    <cellStyle name="常规 11 10 9 2" xfId="11733"/>
    <cellStyle name="常规 27 49 8 2" xfId="11734"/>
    <cellStyle name="常规 70 7 2" xfId="11735"/>
    <cellStyle name="常规 65 7 2" xfId="11736"/>
    <cellStyle name="常规 11 11" xfId="11737"/>
    <cellStyle name="常规 11 11 10" xfId="11738"/>
    <cellStyle name="常规 11 11 10 2" xfId="11739"/>
    <cellStyle name="常规 11 11 11" xfId="11740"/>
    <cellStyle name="常规 11 11 11 2" xfId="11741"/>
    <cellStyle name="常规 11 11 12" xfId="11742"/>
    <cellStyle name="常规 11 11 12 2" xfId="11743"/>
    <cellStyle name="常规 11 11 13" xfId="11744"/>
    <cellStyle name="常规 11 11 13 2" xfId="11745"/>
    <cellStyle name="常规 8 8 3 2 2" xfId="11746"/>
    <cellStyle name="常规 11 11 14 2" xfId="11747"/>
    <cellStyle name="常规 6 42 13 2" xfId="11748"/>
    <cellStyle name="常规 6 37 13 2" xfId="11749"/>
    <cellStyle name="常规 6 30 10" xfId="11750"/>
    <cellStyle name="常规 6 25 10" xfId="11751"/>
    <cellStyle name="常规 33 2 13 2" xfId="11752"/>
    <cellStyle name="常规 8 8 3 3" xfId="11753"/>
    <cellStyle name="常规 11 11 15" xfId="11754"/>
    <cellStyle name="常规 8 8 3 3 2" xfId="11755"/>
    <cellStyle name="常规 11 11 15 2" xfId="11756"/>
    <cellStyle name="常规 8 8 3 4" xfId="11757"/>
    <cellStyle name="常规 11 11 16" xfId="11758"/>
    <cellStyle name="检查单元格 4" xfId="11759"/>
    <cellStyle name="常规 11 11 16 2" xfId="11760"/>
    <cellStyle name="常规 11 11 17" xfId="11761"/>
    <cellStyle name="常规 11 11 17 2" xfId="11762"/>
    <cellStyle name="常规 11 11 18" xfId="11763"/>
    <cellStyle name="常规 11 11 19" xfId="11764"/>
    <cellStyle name="常规 17 28 15 2" xfId="11765"/>
    <cellStyle name="常规 17 33 15 2" xfId="11766"/>
    <cellStyle name="常规 22 28 15 2" xfId="11767"/>
    <cellStyle name="常规 22 33 15 2" xfId="11768"/>
    <cellStyle name="常规 11 11 2" xfId="11769"/>
    <cellStyle name="注释 15 3 5" xfId="11770"/>
    <cellStyle name="常规 12 46 12" xfId="11771"/>
    <cellStyle name="常规 11 11 2 2" xfId="11772"/>
    <cellStyle name="常规 12 46 12 2" xfId="11773"/>
    <cellStyle name="常规 11 11 2 2 2" xfId="11774"/>
    <cellStyle name="注释 15 3 6" xfId="11775"/>
    <cellStyle name="常规 12 46 13" xfId="11776"/>
    <cellStyle name="常规 11 11 2 3" xfId="11777"/>
    <cellStyle name="常规 12 46 13 2" xfId="11778"/>
    <cellStyle name="常规 11 11 2 3 2" xfId="11779"/>
    <cellStyle name="常规 12 46 14" xfId="11780"/>
    <cellStyle name="常规 11 11 2 4" xfId="11781"/>
    <cellStyle name="常规 8 22 14 2" xfId="11782"/>
    <cellStyle name="常规 8 17 14 2" xfId="11783"/>
    <cellStyle name="常规 11 11 3" xfId="11784"/>
    <cellStyle name="常规 23 3 14" xfId="11785"/>
    <cellStyle name="常规 11 11 3 2" xfId="11786"/>
    <cellStyle name="常规 23 3 14 2" xfId="11787"/>
    <cellStyle name="常规 14 11 8" xfId="11788"/>
    <cellStyle name="常规 11 11 3 2 2" xfId="11789"/>
    <cellStyle name="常规 23 3 15" xfId="11790"/>
    <cellStyle name="常规 23 3 20" xfId="11791"/>
    <cellStyle name="常规 3 38 2 2" xfId="11792"/>
    <cellStyle name="常规 3 43 2 2" xfId="11793"/>
    <cellStyle name="常规 11 11 3 3" xfId="11794"/>
    <cellStyle name="常规 23 3 15 2" xfId="11795"/>
    <cellStyle name="常规 14 12 8" xfId="11796"/>
    <cellStyle name="常规 11 11 3 3 2" xfId="11797"/>
    <cellStyle name="常规 23 3 16" xfId="11798"/>
    <cellStyle name="常规 23 3 21" xfId="11799"/>
    <cellStyle name="常规 11 11 3 4" xfId="11800"/>
    <cellStyle name="常规 11 11 4" xfId="11801"/>
    <cellStyle name="常规 11 11 4 2" xfId="11802"/>
    <cellStyle name="常规 11 11 4 2 2" xfId="11803"/>
    <cellStyle name="常规 3 38 3 2" xfId="11804"/>
    <cellStyle name="常规 3 43 3 2" xfId="11805"/>
    <cellStyle name="常规 11 11 4 3" xfId="11806"/>
    <cellStyle name="常规 11 11 4 3 2" xfId="11807"/>
    <cellStyle name="注释 3 2 4 5" xfId="11808"/>
    <cellStyle name="常规 27 48 10 2" xfId="11809"/>
    <cellStyle name="常规 11 11 4 4" xfId="11810"/>
    <cellStyle name="常规 11 11 5" xfId="11811"/>
    <cellStyle name="常规 11 11 5 2" xfId="11812"/>
    <cellStyle name="常规 11 11 6" xfId="11813"/>
    <cellStyle name="常规 11 11 6 2" xfId="11814"/>
    <cellStyle name="常规 11 11 7" xfId="11815"/>
    <cellStyle name="常规 12 47 12" xfId="11816"/>
    <cellStyle name="常规 11 11 7 2" xfId="11817"/>
    <cellStyle name="常规 11 11 8" xfId="11818"/>
    <cellStyle name="常规 23 4 14" xfId="11819"/>
    <cellStyle name="常规 11 11 8 2" xfId="11820"/>
    <cellStyle name="常规 11 11 9" xfId="11821"/>
    <cellStyle name="常规 11 11 9 2" xfId="11822"/>
    <cellStyle name="常规 11 12" xfId="11823"/>
    <cellStyle name="常规 11 12 10" xfId="11824"/>
    <cellStyle name="常规 23 48 12" xfId="11825"/>
    <cellStyle name="常规 11 12 10 2" xfId="11826"/>
    <cellStyle name="常规 23 49 12" xfId="11827"/>
    <cellStyle name="常规 11 12 15 2" xfId="11828"/>
    <cellStyle name="常规 11 12 16" xfId="11829"/>
    <cellStyle name="常规 11 12 16 2" xfId="11830"/>
    <cellStyle name="常规 11 12 17" xfId="11831"/>
    <cellStyle name="常规 7 3 2 3" xfId="11832"/>
    <cellStyle name="常规 11 12 17 2" xfId="11833"/>
    <cellStyle name="常规 11 12 18" xfId="11834"/>
    <cellStyle name="常规 11 12 19" xfId="11835"/>
    <cellStyle name="常规 11 12 2" xfId="11836"/>
    <cellStyle name="常规 11 12 2 2" xfId="11837"/>
    <cellStyle name="常规 11 12 2 3" xfId="11838"/>
    <cellStyle name="常规 11 12 2 3 2" xfId="11839"/>
    <cellStyle name="常规 11 12 2 4" xfId="11840"/>
    <cellStyle name="常规 8 22 15 2" xfId="11841"/>
    <cellStyle name="常规 8 17 15 2" xfId="11842"/>
    <cellStyle name="常规 11 12 3" xfId="11843"/>
    <cellStyle name="常规 23 8 14" xfId="11844"/>
    <cellStyle name="常规 11 12 3 2" xfId="11845"/>
    <cellStyle name="常规 23 8 15" xfId="11846"/>
    <cellStyle name="常规 3 39 2 2" xfId="11847"/>
    <cellStyle name="常规 3 44 2 2" xfId="11848"/>
    <cellStyle name="常规 11 12 3 3" xfId="11849"/>
    <cellStyle name="常规 23 8 15 2" xfId="11850"/>
    <cellStyle name="常规 11 12 3 3 2" xfId="11851"/>
    <cellStyle name="常规 23 8 16" xfId="11852"/>
    <cellStyle name="常规 11 12 3 4" xfId="11853"/>
    <cellStyle name="常规 11 12 4" xfId="11854"/>
    <cellStyle name="常规 11 12 4 2" xfId="11855"/>
    <cellStyle name="常规 11 12 4 2 2" xfId="11856"/>
    <cellStyle name="常规 3 39 3 2" xfId="11857"/>
    <cellStyle name="常规 3 44 3 2" xfId="11858"/>
    <cellStyle name="常规 11 12 4 3" xfId="11859"/>
    <cellStyle name="常规 11 12 4 3 2" xfId="11860"/>
    <cellStyle name="常规 11 12 4 4" xfId="11861"/>
    <cellStyle name="常规 11 12 5" xfId="11862"/>
    <cellStyle name="常规 11 12 5 2" xfId="11863"/>
    <cellStyle name="常规 11 12 6" xfId="11864"/>
    <cellStyle name="常规 11 12 6 2" xfId="11865"/>
    <cellStyle name="常规 11 12 7" xfId="11866"/>
    <cellStyle name="常规 11 12 7 2" xfId="11867"/>
    <cellStyle name="常规 23 9 14" xfId="11868"/>
    <cellStyle name="常规 11 12 8 2" xfId="11869"/>
    <cellStyle name="常规 11 12 9" xfId="11870"/>
    <cellStyle name="常规 11 12 9 2" xfId="11871"/>
    <cellStyle name="常规 11 13" xfId="11872"/>
    <cellStyle name="常规 11 13 10" xfId="11873"/>
    <cellStyle name="常规 2 8 16" xfId="11874"/>
    <cellStyle name="常规 2 8 21" xfId="11875"/>
    <cellStyle name="常规 11 13 10 2" xfId="11876"/>
    <cellStyle name="常规 11 13 11 2" xfId="11877"/>
    <cellStyle name="常规 11 13 12" xfId="11878"/>
    <cellStyle name="常规 11 13 12 2" xfId="11879"/>
    <cellStyle name="常规 11 13 13" xfId="11880"/>
    <cellStyle name="常规 11 13 14" xfId="11881"/>
    <cellStyle name="常规 11 13 14 2" xfId="11882"/>
    <cellStyle name="常规 11 13 15" xfId="11883"/>
    <cellStyle name="常规 2 9 16" xfId="11884"/>
    <cellStyle name="常规 2 9 21" xfId="11885"/>
    <cellStyle name="常规 11 13 15 2" xfId="11886"/>
    <cellStyle name="常规 15 9 4 2" xfId="11887"/>
    <cellStyle name="常规 11 13 16" xfId="11888"/>
    <cellStyle name="常规 11 13 16 2" xfId="11889"/>
    <cellStyle name="常规 11 13 17" xfId="11890"/>
    <cellStyle name="常规 7 8 2 3" xfId="11891"/>
    <cellStyle name="常规 11 13 17 2" xfId="11892"/>
    <cellStyle name="常规 11 13 18" xfId="11893"/>
    <cellStyle name="常规 11 13 19" xfId="11894"/>
    <cellStyle name="常规 11 13 2" xfId="11895"/>
    <cellStyle name="常规 11 13 2 2" xfId="11896"/>
    <cellStyle name="常规 11 13 2 2 2" xfId="11897"/>
    <cellStyle name="常规 11 13 2 3" xfId="11898"/>
    <cellStyle name="常规 11 13 2 3 2" xfId="11899"/>
    <cellStyle name="常规 11 13 2 4" xfId="11900"/>
    <cellStyle name="常规 8 22 16 2" xfId="11901"/>
    <cellStyle name="常规 8 17 16 2" xfId="11902"/>
    <cellStyle name="常规 11 13 3" xfId="11903"/>
    <cellStyle name="常规 11 13 3 2" xfId="11904"/>
    <cellStyle name="常规 3 45 2 2" xfId="11905"/>
    <cellStyle name="常规 11 13 3 3" xfId="11906"/>
    <cellStyle name="常规 11 13 3 4" xfId="11907"/>
    <cellStyle name="常规 11 13 4" xfId="11908"/>
    <cellStyle name="常规 11 13 4 2" xfId="11909"/>
    <cellStyle name="常规 11 13 4 2 2" xfId="11910"/>
    <cellStyle name="常规 11 13 4 4" xfId="11911"/>
    <cellStyle name="常规 11 13 5" xfId="11912"/>
    <cellStyle name="常规 3 3 25" xfId="11913"/>
    <cellStyle name="常规 11 13 5 2" xfId="11914"/>
    <cellStyle name="常规 11 13 6" xfId="11915"/>
    <cellStyle name="常规 11 13 6 2" xfId="11916"/>
    <cellStyle name="常规 11 13 7" xfId="11917"/>
    <cellStyle name="常规 11 13 7 2" xfId="11918"/>
    <cellStyle name="常规 11 13 8 2" xfId="11919"/>
    <cellStyle name="常规 11 13 9" xfId="11920"/>
    <cellStyle name="常规 11 13 9 2" xfId="11921"/>
    <cellStyle name="常规 2 36 15 2" xfId="11922"/>
    <cellStyle name="常规 2 41 15 2" xfId="11923"/>
    <cellStyle name="常规 11 14" xfId="11924"/>
    <cellStyle name="常规 11 14 10" xfId="11925"/>
    <cellStyle name="常规 11 14 11" xfId="11926"/>
    <cellStyle name="常规 11 14 12" xfId="11927"/>
    <cellStyle name="常规 11 14 13" xfId="11928"/>
    <cellStyle name="常规 11 14 13 2" xfId="11929"/>
    <cellStyle name="常规 11 14 14" xfId="11930"/>
    <cellStyle name="常规 3 47 17" xfId="11931"/>
    <cellStyle name="常规 11 14 14 2" xfId="11932"/>
    <cellStyle name="常规 11 14 15" xfId="11933"/>
    <cellStyle name="常规 3 9 16" xfId="11934"/>
    <cellStyle name="常规 11 14 15 2" xfId="11935"/>
    <cellStyle name="常规 15 9 9 2" xfId="11936"/>
    <cellStyle name="常规 11 14 16" xfId="11937"/>
    <cellStyle name="常规 11 14 16 2" xfId="11938"/>
    <cellStyle name="常规 17 19 3 2" xfId="11939"/>
    <cellStyle name="常规 17 24 3 2" xfId="11940"/>
    <cellStyle name="常规 22 19 3 2" xfId="11941"/>
    <cellStyle name="常规 22 24 3 2" xfId="11942"/>
    <cellStyle name="常规 11 14 17" xfId="11943"/>
    <cellStyle name="常规 17 19 3 2 2" xfId="11944"/>
    <cellStyle name="常规 17 24 3 2 2" xfId="11945"/>
    <cellStyle name="常规 11 14 17 2" xfId="11946"/>
    <cellStyle name="常规 17 19 3 3" xfId="11947"/>
    <cellStyle name="常规 17 24 3 3" xfId="11948"/>
    <cellStyle name="常规 14 37 3 2" xfId="11949"/>
    <cellStyle name="常规 14 42 3 2" xfId="11950"/>
    <cellStyle name="常规 11 14 18" xfId="11951"/>
    <cellStyle name="常规 11 14 2" xfId="11952"/>
    <cellStyle name="常规 11 14 2 2" xfId="11953"/>
    <cellStyle name="常规 11 14 2 2 2" xfId="11954"/>
    <cellStyle name="常规 11 14 2 3" xfId="11955"/>
    <cellStyle name="常规 11 14 2 3 2" xfId="11956"/>
    <cellStyle name="常规 8 22 17 2" xfId="11957"/>
    <cellStyle name="常规 8 17 17 2" xfId="11958"/>
    <cellStyle name="常规 11 14 3" xfId="11959"/>
    <cellStyle name="常规 11 14 3 2" xfId="11960"/>
    <cellStyle name="常规 11 14 3 2 2" xfId="11961"/>
    <cellStyle name="常规 3 46 2 2" xfId="11962"/>
    <cellStyle name="常规 11 14 3 3" xfId="11963"/>
    <cellStyle name="常规 11 14 3 3 2" xfId="11964"/>
    <cellStyle name="常规 11 14 3 4" xfId="11965"/>
    <cellStyle name="常规 11 14 4" xfId="11966"/>
    <cellStyle name="常规 11 14 4 2" xfId="11967"/>
    <cellStyle name="常规 11 14 4 2 2" xfId="11968"/>
    <cellStyle name="常规 3 46 3 2" xfId="11969"/>
    <cellStyle name="常规 11 14 4 3" xfId="11970"/>
    <cellStyle name="常规 11 14 4 3 2" xfId="11971"/>
    <cellStyle name="常规 11 14 4 4" xfId="11972"/>
    <cellStyle name="常规 11 14 5" xfId="11973"/>
    <cellStyle name="常规 11 14 5 2" xfId="11974"/>
    <cellStyle name="常规 11 14 6" xfId="11975"/>
    <cellStyle name="常规 11 14 6 2" xfId="11976"/>
    <cellStyle name="常规 11 14 7" xfId="11977"/>
    <cellStyle name="常规 11 14 7 2" xfId="11978"/>
    <cellStyle name="常规 17 19 10 2" xfId="11979"/>
    <cellStyle name="常规 17 24 10 2" xfId="11980"/>
    <cellStyle name="常规 22 19 10 2" xfId="11981"/>
    <cellStyle name="常规 22 24 10 2" xfId="11982"/>
    <cellStyle name="常规 11 14 8 2" xfId="11983"/>
    <cellStyle name="常规 17 19 11" xfId="11984"/>
    <cellStyle name="常规 17 24 11" xfId="11985"/>
    <cellStyle name="常规 22 19 11" xfId="11986"/>
    <cellStyle name="常规 22 24 11" xfId="11987"/>
    <cellStyle name="常规 11 14 9" xfId="11988"/>
    <cellStyle name="常规 17 19 11 2" xfId="11989"/>
    <cellStyle name="常规 17 24 11 2" xfId="11990"/>
    <cellStyle name="常规 22 19 11 2" xfId="11991"/>
    <cellStyle name="常规 22 24 11 2" xfId="11992"/>
    <cellStyle name="常规 11 14 9 2" xfId="11993"/>
    <cellStyle name="常规 11 15" xfId="11994"/>
    <cellStyle name="常规 11 20" xfId="11995"/>
    <cellStyle name="常规 12 15 4 4" xfId="11996"/>
    <cellStyle name="常规 12 20 4 4" xfId="11997"/>
    <cellStyle name="常规 7 34 3 4" xfId="11998"/>
    <cellStyle name="常规 7 29 3 4" xfId="11999"/>
    <cellStyle name="常规 11 15 10" xfId="12000"/>
    <cellStyle name="常规 11 20 10" xfId="12001"/>
    <cellStyle name="常规 11 15 10 2" xfId="12002"/>
    <cellStyle name="常规 11 20 10 2" xfId="12003"/>
    <cellStyle name="常规 11 15 11" xfId="12004"/>
    <cellStyle name="常规 11 20 11" xfId="12005"/>
    <cellStyle name="常规 11 15 11 2" xfId="12006"/>
    <cellStyle name="常规 11 20 11 2" xfId="12007"/>
    <cellStyle name="常规 11 15 12" xfId="12008"/>
    <cellStyle name="常规 11 20 12" xfId="12009"/>
    <cellStyle name="常规 11 15 12 2" xfId="12010"/>
    <cellStyle name="常规 11 20 12 2" xfId="12011"/>
    <cellStyle name="常规 11 15 13" xfId="12012"/>
    <cellStyle name="常规 11 20 13" xfId="12013"/>
    <cellStyle name="常规 11 15 13 2" xfId="12014"/>
    <cellStyle name="常规 11 20 13 2" xfId="12015"/>
    <cellStyle name="常规 27 7 4 3 2" xfId="12016"/>
    <cellStyle name="常规 11 15 14" xfId="12017"/>
    <cellStyle name="常规 11 20 14" xfId="12018"/>
    <cellStyle name="常规 11 15 14 2" xfId="12019"/>
    <cellStyle name="常规 11 20 14 2" xfId="12020"/>
    <cellStyle name="常规 11 15 15" xfId="12021"/>
    <cellStyle name="常规 11 20 15" xfId="12022"/>
    <cellStyle name="常规 11 15 15 2" xfId="12023"/>
    <cellStyle name="常规 11 20 15 2" xfId="12024"/>
    <cellStyle name="常规 11 15 16" xfId="12025"/>
    <cellStyle name="常规 11 20 16" xfId="12026"/>
    <cellStyle name="常规 11 15 16 2" xfId="12027"/>
    <cellStyle name="常规 11 20 16 2" xfId="12028"/>
    <cellStyle name="常规 17 19 8 2" xfId="12029"/>
    <cellStyle name="常规 17 24 8 2" xfId="12030"/>
    <cellStyle name="常规 22 19 8 2" xfId="12031"/>
    <cellStyle name="常规 22 24 8 2" xfId="12032"/>
    <cellStyle name="常规 11 15 17" xfId="12033"/>
    <cellStyle name="常规 11 20 17" xfId="12034"/>
    <cellStyle name="常规 11 15 17 2" xfId="12035"/>
    <cellStyle name="常规 11 20 17 2" xfId="12036"/>
    <cellStyle name="常规 14 37 8 2" xfId="12037"/>
    <cellStyle name="常规 14 42 8 2" xfId="12038"/>
    <cellStyle name="常规 11 15 18" xfId="12039"/>
    <cellStyle name="常规 11 20 18" xfId="12040"/>
    <cellStyle name="常规 11 15 2" xfId="12041"/>
    <cellStyle name="常规 11 20 2" xfId="12042"/>
    <cellStyle name="常规 11 15 2 2" xfId="12043"/>
    <cellStyle name="常规 11 20 2 2" xfId="12044"/>
    <cellStyle name="常规 2 4 4 4" xfId="12045"/>
    <cellStyle name="常规 11 15 2 2 2" xfId="12046"/>
    <cellStyle name="常规 11 20 2 2 2" xfId="12047"/>
    <cellStyle name="常规 11 15 2 3" xfId="12048"/>
    <cellStyle name="常规 11 20 2 3" xfId="12049"/>
    <cellStyle name="常规 11 15 2 3 2" xfId="12050"/>
    <cellStyle name="常规 11 20 2 3 2" xfId="12051"/>
    <cellStyle name="常规 11 15 2 4" xfId="12052"/>
    <cellStyle name="常规 11 20 2 4" xfId="12053"/>
    <cellStyle name="常规 8 17 18 2" xfId="12054"/>
    <cellStyle name="常规 11 15 3" xfId="12055"/>
    <cellStyle name="常规 11 20 3" xfId="12056"/>
    <cellStyle name="常规 11 15 3 2" xfId="12057"/>
    <cellStyle name="常规 11 20 3 2" xfId="12058"/>
    <cellStyle name="常规 2 5 4 4" xfId="12059"/>
    <cellStyle name="常规 11 15 3 2 2" xfId="12060"/>
    <cellStyle name="常规 11 20 3 2 2" xfId="12061"/>
    <cellStyle name="常规 3 47 2 2" xfId="12062"/>
    <cellStyle name="常规 11 15 3 3" xfId="12063"/>
    <cellStyle name="常规 11 20 3 3" xfId="12064"/>
    <cellStyle name="常规 11 15 3 3 2" xfId="12065"/>
    <cellStyle name="常规 11 20 3 3 2" xfId="12066"/>
    <cellStyle name="常规 11 15 3 4" xfId="12067"/>
    <cellStyle name="常规 11 20 3 4" xfId="12068"/>
    <cellStyle name="常规 11 15 4" xfId="12069"/>
    <cellStyle name="常规 11 20 4" xfId="12070"/>
    <cellStyle name="常规 11 15 4 2" xfId="12071"/>
    <cellStyle name="常规 11 20 4 2" xfId="12072"/>
    <cellStyle name="常规 2 6 4 4" xfId="12073"/>
    <cellStyle name="常规 11 15 4 2 2" xfId="12074"/>
    <cellStyle name="常规 11 20 4 2 2" xfId="12075"/>
    <cellStyle name="常规 3 47 3 2" xfId="12076"/>
    <cellStyle name="常规 11 15 4 3" xfId="12077"/>
    <cellStyle name="常规 11 20 4 3" xfId="12078"/>
    <cellStyle name="常规 11 15 4 3 2" xfId="12079"/>
    <cellStyle name="常规 11 20 4 3 2" xfId="12080"/>
    <cellStyle name="常规 11 15 4 4" xfId="12081"/>
    <cellStyle name="常规 11 20 4 4" xfId="12082"/>
    <cellStyle name="常规 11 15 5" xfId="12083"/>
    <cellStyle name="常规 11 20 5" xfId="12084"/>
    <cellStyle name="常规 11 15 5 2" xfId="12085"/>
    <cellStyle name="常规 11 20 5 2" xfId="12086"/>
    <cellStyle name="常规 11 15 6" xfId="12087"/>
    <cellStyle name="常规 11 20 6" xfId="12088"/>
    <cellStyle name="常规 11 15 6 2" xfId="12089"/>
    <cellStyle name="常规 11 20 6 2" xfId="12090"/>
    <cellStyle name="常规 11 15 7" xfId="12091"/>
    <cellStyle name="常规 11 20 7" xfId="12092"/>
    <cellStyle name="常规 11 15 7 2" xfId="12093"/>
    <cellStyle name="常规 11 20 7 2" xfId="12094"/>
    <cellStyle name="常规 11 15 8 2" xfId="12095"/>
    <cellStyle name="常规 11 20 8 2" xfId="12096"/>
    <cellStyle name="常规 11 15 9" xfId="12097"/>
    <cellStyle name="常规 11 20 9" xfId="12098"/>
    <cellStyle name="常规 11 15 9 2" xfId="12099"/>
    <cellStyle name="常规 11 20 9 2" xfId="12100"/>
    <cellStyle name="常规 11 16" xfId="12101"/>
    <cellStyle name="常规 11 21" xfId="12102"/>
    <cellStyle name="常规 11 16 10" xfId="12103"/>
    <cellStyle name="常规 11 21 10" xfId="12104"/>
    <cellStyle name="常规 11 16 10 2" xfId="12105"/>
    <cellStyle name="常规 11 21 10 2" xfId="12106"/>
    <cellStyle name="常规 11 16 11" xfId="12107"/>
    <cellStyle name="常规 11 21 11" xfId="12108"/>
    <cellStyle name="常规 11 16 11 2" xfId="12109"/>
    <cellStyle name="常规 11 21 11 2" xfId="12110"/>
    <cellStyle name="常规 11 16 12" xfId="12111"/>
    <cellStyle name="常规 11 21 12" xfId="12112"/>
    <cellStyle name="常规 11 16 12 2" xfId="12113"/>
    <cellStyle name="常规 11 21 12 2" xfId="12114"/>
    <cellStyle name="常规 11 16 13" xfId="12115"/>
    <cellStyle name="常规 11 21 13" xfId="12116"/>
    <cellStyle name="常规 11 16 13 2" xfId="12117"/>
    <cellStyle name="常规 11 21 13 2" xfId="12118"/>
    <cellStyle name="常规 8 9 3 2" xfId="12119"/>
    <cellStyle name="常规 11 16 14" xfId="12120"/>
    <cellStyle name="常规 11 21 14" xfId="12121"/>
    <cellStyle name="常规 2 2 7 2 2" xfId="12122"/>
    <cellStyle name="常规 8 9 3 3" xfId="12123"/>
    <cellStyle name="常规 11 16 15" xfId="12124"/>
    <cellStyle name="常规 11 21 15" xfId="12125"/>
    <cellStyle name="常规 8 9 3 3 2" xfId="12126"/>
    <cellStyle name="常规 11 16 15 2" xfId="12127"/>
    <cellStyle name="常规 11 21 15 2" xfId="12128"/>
    <cellStyle name="常规 8 9 3 4" xfId="12129"/>
    <cellStyle name="常规 11 16 16" xfId="12130"/>
    <cellStyle name="常规 11 21 16" xfId="12131"/>
    <cellStyle name="常规 11 16 16 2" xfId="12132"/>
    <cellStyle name="常规 11 21 16 2" xfId="12133"/>
    <cellStyle name="常规 11 16 17" xfId="12134"/>
    <cellStyle name="常规 11 21 17" xfId="12135"/>
    <cellStyle name="常规 11 16 17 2" xfId="12136"/>
    <cellStyle name="常规 11 21 17 2" xfId="12137"/>
    <cellStyle name="常规 14 7 13 2" xfId="12138"/>
    <cellStyle name="常规 11 16 18" xfId="12139"/>
    <cellStyle name="常规 11 21 18" xfId="12140"/>
    <cellStyle name="常规 11 16 2" xfId="12141"/>
    <cellStyle name="常规 11 21 2" xfId="12142"/>
    <cellStyle name="常规 11 16 2 2" xfId="12143"/>
    <cellStyle name="常规 11 21 2 2" xfId="12144"/>
    <cellStyle name="常规 11 16 2 2 2" xfId="12145"/>
    <cellStyle name="常规 11 21 2 2 2" xfId="12146"/>
    <cellStyle name="常规 11 16 2 3" xfId="12147"/>
    <cellStyle name="常规 11 21 2 3" xfId="12148"/>
    <cellStyle name="常规 11 16 2 4" xfId="12149"/>
    <cellStyle name="常规 11 21 2 4" xfId="12150"/>
    <cellStyle name="常规 11 16 3" xfId="12151"/>
    <cellStyle name="常规 11 21 3" xfId="12152"/>
    <cellStyle name="常规 11 16 3 2" xfId="12153"/>
    <cellStyle name="常规 11 21 3 2" xfId="12154"/>
    <cellStyle name="常规 11 16 3 2 2" xfId="12155"/>
    <cellStyle name="常规 11 21 3 2 2" xfId="12156"/>
    <cellStyle name="常规 3 48 2 2" xfId="12157"/>
    <cellStyle name="常规 11 16 3 3" xfId="12158"/>
    <cellStyle name="常规 11 21 3 3" xfId="12159"/>
    <cellStyle name="常规 11 16 3 3 2" xfId="12160"/>
    <cellStyle name="常规 11 21 3 3 2" xfId="12161"/>
    <cellStyle name="常规 11 16 3 4" xfId="12162"/>
    <cellStyle name="常规 11 21 3 4" xfId="12163"/>
    <cellStyle name="常规 11 16 4" xfId="12164"/>
    <cellStyle name="常规 11 21 4" xfId="12165"/>
    <cellStyle name="常规 11 16 4 2" xfId="12166"/>
    <cellStyle name="常规 11 21 4 2" xfId="12167"/>
    <cellStyle name="常规 11 16 4 2 2" xfId="12168"/>
    <cellStyle name="常规 11 21 4 2 2" xfId="12169"/>
    <cellStyle name="常规 3 48 3 2" xfId="12170"/>
    <cellStyle name="常规 11 16 4 3" xfId="12171"/>
    <cellStyle name="常规 11 21 4 3" xfId="12172"/>
    <cellStyle name="常规 11 16 4 3 2" xfId="12173"/>
    <cellStyle name="常规 11 21 4 3 2" xfId="12174"/>
    <cellStyle name="常规 27 49 10 2" xfId="12175"/>
    <cellStyle name="常规 11 16 4 4" xfId="12176"/>
    <cellStyle name="常规 11 21 4 4" xfId="12177"/>
    <cellStyle name="常规 11 16 5" xfId="12178"/>
    <cellStyle name="常规 11 21 5" xfId="12179"/>
    <cellStyle name="常规 11 16 5 2" xfId="12180"/>
    <cellStyle name="常规 11 21 5 2" xfId="12181"/>
    <cellStyle name="常规 11 16 6" xfId="12182"/>
    <cellStyle name="常规 11 21 6" xfId="12183"/>
    <cellStyle name="常规 11 16 6 2" xfId="12184"/>
    <cellStyle name="常规 11 21 6 2" xfId="12185"/>
    <cellStyle name="常规 11 16 7" xfId="12186"/>
    <cellStyle name="常规 11 21 7" xfId="12187"/>
    <cellStyle name="常规 11 16 7 2" xfId="12188"/>
    <cellStyle name="常规 11 21 7 2" xfId="12189"/>
    <cellStyle name="常规 11 16 8" xfId="12190"/>
    <cellStyle name="常规 11 21 8" xfId="12191"/>
    <cellStyle name="常规 11 16 8 2" xfId="12192"/>
    <cellStyle name="常规 11 21 8 2" xfId="12193"/>
    <cellStyle name="常规 11 16 9" xfId="12194"/>
    <cellStyle name="常规 11 21 9" xfId="12195"/>
    <cellStyle name="常规 11 16 9 2" xfId="12196"/>
    <cellStyle name="常规 11 21 9 2" xfId="12197"/>
    <cellStyle name="常规 27 19 14 2" xfId="12198"/>
    <cellStyle name="常规 27 24 14 2" xfId="12199"/>
    <cellStyle name="常规 11 17" xfId="12200"/>
    <cellStyle name="常规 11 22" xfId="12201"/>
    <cellStyle name="常规 11 17 10" xfId="12202"/>
    <cellStyle name="常规 11 22 10" xfId="12203"/>
    <cellStyle name="常规 11 17 10 2" xfId="12204"/>
    <cellStyle name="常规 11 22 10 2" xfId="12205"/>
    <cellStyle name="千位分隔 2 2 2_报袁处 2016年4月山西中阳荣欣公司财务明细表" xfId="12206"/>
    <cellStyle name="常规 11 17 12 2" xfId="12207"/>
    <cellStyle name="常规 11 22 12 2" xfId="12208"/>
    <cellStyle name="常规 11 17 13" xfId="12209"/>
    <cellStyle name="常规 11 22 13" xfId="12210"/>
    <cellStyle name="常规 11 17 13 2" xfId="12211"/>
    <cellStyle name="常规 11 22 13 2" xfId="12212"/>
    <cellStyle name="常规 8 9 8 2" xfId="12213"/>
    <cellStyle name="常规 11 17 14" xfId="12214"/>
    <cellStyle name="常规 11 22 14" xfId="12215"/>
    <cellStyle name="常规 11 7 17" xfId="12216"/>
    <cellStyle name="常规 11 17 14 2" xfId="12217"/>
    <cellStyle name="常规 11 22 14 2" xfId="12218"/>
    <cellStyle name="常规 11 17 15" xfId="12219"/>
    <cellStyle name="常规 11 22 15" xfId="12220"/>
    <cellStyle name="常规 11 17 15 2" xfId="12221"/>
    <cellStyle name="常规 11 22 15 2" xfId="12222"/>
    <cellStyle name="常规 11 17 16" xfId="12223"/>
    <cellStyle name="常规 11 22 16" xfId="12224"/>
    <cellStyle name="常规 11 17 16 2" xfId="12225"/>
    <cellStyle name="常规 11 22 16 2" xfId="12226"/>
    <cellStyle name="常规 11 17 17" xfId="12227"/>
    <cellStyle name="常规 11 22 17" xfId="12228"/>
    <cellStyle name="常规 8 3 2 3" xfId="12229"/>
    <cellStyle name="常规 11 17 17 2" xfId="12230"/>
    <cellStyle name="常规 11 22 17 2" xfId="12231"/>
    <cellStyle name="常规 11 17 18" xfId="12232"/>
    <cellStyle name="常规 11 22 18" xfId="12233"/>
    <cellStyle name="常规 11 17 2" xfId="12234"/>
    <cellStyle name="常规 11 22 2" xfId="12235"/>
    <cellStyle name="常规 11 17 2 2" xfId="12236"/>
    <cellStyle name="常规 11 22 2 2" xfId="12237"/>
    <cellStyle name="常规 2 25 2 5" xfId="12238"/>
    <cellStyle name="常规 11 17 2 2 2" xfId="12239"/>
    <cellStyle name="常规 11 22 2 2 2" xfId="12240"/>
    <cellStyle name="常规 11 17 2 3" xfId="12241"/>
    <cellStyle name="常规 11 22 2 3" xfId="12242"/>
    <cellStyle name="常规 11 17 2 3 2" xfId="12243"/>
    <cellStyle name="常规 11 22 2 3 2" xfId="12244"/>
    <cellStyle name="常规 11 17 2 4" xfId="12245"/>
    <cellStyle name="常规 11 22 2 4" xfId="12246"/>
    <cellStyle name="常规 27 17 2 2" xfId="12247"/>
    <cellStyle name="常规 27 22 2 2" xfId="12248"/>
    <cellStyle name="常规 11 17 3" xfId="12249"/>
    <cellStyle name="常规 11 22 3" xfId="12250"/>
    <cellStyle name="常规 27 17 2 2 2" xfId="12251"/>
    <cellStyle name="常规 27 22 2 2 2" xfId="12252"/>
    <cellStyle name="常规 11 17 3 2" xfId="12253"/>
    <cellStyle name="常规 11 22 3 2" xfId="12254"/>
    <cellStyle name="常规 11 17 3 2 2" xfId="12255"/>
    <cellStyle name="常规 11 22 3 2 2" xfId="12256"/>
    <cellStyle name="常规 3 49 2 2" xfId="12257"/>
    <cellStyle name="常规 11 17 3 3" xfId="12258"/>
    <cellStyle name="常规 11 22 3 3" xfId="12259"/>
    <cellStyle name="常规 27 2 10 2 2" xfId="12260"/>
    <cellStyle name="常规 11 17 3 3 2" xfId="12261"/>
    <cellStyle name="常规 11 22 3 3 2" xfId="12262"/>
    <cellStyle name="常规 11 17 3 4" xfId="12263"/>
    <cellStyle name="常规 11 22 3 4" xfId="12264"/>
    <cellStyle name="常规 27 17 2 3" xfId="12265"/>
    <cellStyle name="常规 27 22 2 3" xfId="12266"/>
    <cellStyle name="常规 11 17 4" xfId="12267"/>
    <cellStyle name="常规 11 22 4" xfId="12268"/>
    <cellStyle name="常规 27 17 2 3 2" xfId="12269"/>
    <cellStyle name="常规 27 22 2 3 2" xfId="12270"/>
    <cellStyle name="常规 11 17 4 2" xfId="12271"/>
    <cellStyle name="常规 11 22 4 2" xfId="12272"/>
    <cellStyle name="常规 11 17 4 2 2" xfId="12273"/>
    <cellStyle name="常规 11 22 4 2 2" xfId="12274"/>
    <cellStyle name="常规 3 49 3 2" xfId="12275"/>
    <cellStyle name="常规 11 17 4 3" xfId="12276"/>
    <cellStyle name="常规 11 22 4 3" xfId="12277"/>
    <cellStyle name="常规 27 2 10 3 2" xfId="12278"/>
    <cellStyle name="常规 11 17 4 3 2" xfId="12279"/>
    <cellStyle name="常规 11 22 4 3 2" xfId="12280"/>
    <cellStyle name="常规 11 17 4 4" xfId="12281"/>
    <cellStyle name="常规 11 22 4 4" xfId="12282"/>
    <cellStyle name="常规 27 17 2 4" xfId="12283"/>
    <cellStyle name="常规 27 22 2 4" xfId="12284"/>
    <cellStyle name="常规 11 17 5" xfId="12285"/>
    <cellStyle name="常规 11 22 5" xfId="12286"/>
    <cellStyle name="常规 11 17 5 2" xfId="12287"/>
    <cellStyle name="常规 11 22 5 2" xfId="12288"/>
    <cellStyle name="常规 11 17 6" xfId="12289"/>
    <cellStyle name="常规 11 22 6" xfId="12290"/>
    <cellStyle name="常规 11 17 6 2" xfId="12291"/>
    <cellStyle name="常规 11 22 6 2" xfId="12292"/>
    <cellStyle name="常规 11 17 7" xfId="12293"/>
    <cellStyle name="常规 11 22 7" xfId="12294"/>
    <cellStyle name="常规 11 17 7 2" xfId="12295"/>
    <cellStyle name="常规 11 22 7 2" xfId="12296"/>
    <cellStyle name="常规 11 17 8" xfId="12297"/>
    <cellStyle name="常规 11 22 8" xfId="12298"/>
    <cellStyle name="常规 11 17 8 2" xfId="12299"/>
    <cellStyle name="常规 11 22 8 2" xfId="12300"/>
    <cellStyle name="常规 11 17 9" xfId="12301"/>
    <cellStyle name="常规 11 22 9" xfId="12302"/>
    <cellStyle name="常规 11 17 9 2" xfId="12303"/>
    <cellStyle name="常规 11 22 9 2" xfId="12304"/>
    <cellStyle name="常规 11 18" xfId="12305"/>
    <cellStyle name="常规 11 23" xfId="12306"/>
    <cellStyle name="常规 11 18 10" xfId="12307"/>
    <cellStyle name="常规 11 23 10" xfId="12308"/>
    <cellStyle name="常规 11 18 10 2" xfId="12309"/>
    <cellStyle name="常规 11 23 10 2" xfId="12310"/>
    <cellStyle name="常规 11 18 11" xfId="12311"/>
    <cellStyle name="常规 11 23 11" xfId="12312"/>
    <cellStyle name="常规 11 18 11 2" xfId="12313"/>
    <cellStyle name="常规 11 23 11 2" xfId="12314"/>
    <cellStyle name="常规 11 18 12" xfId="12315"/>
    <cellStyle name="常规 11 23 12" xfId="12316"/>
    <cellStyle name="常规 11 18 12 2" xfId="12317"/>
    <cellStyle name="常规 11 23 12 2" xfId="12318"/>
    <cellStyle name="常规 11 18 14" xfId="12319"/>
    <cellStyle name="常规 11 23 14" xfId="12320"/>
    <cellStyle name="常规 12 7 17" xfId="12321"/>
    <cellStyle name="常规 11 18 14 2" xfId="12322"/>
    <cellStyle name="常规 11 23 14 2" xfId="12323"/>
    <cellStyle name="常规 6 42 10" xfId="12324"/>
    <cellStyle name="常规 6 37 10" xfId="12325"/>
    <cellStyle name="常规 28 2 10" xfId="12326"/>
    <cellStyle name="常规 33 2 10" xfId="12327"/>
    <cellStyle name="常规 11 18 15" xfId="12328"/>
    <cellStyle name="常规 11 23 15" xfId="12329"/>
    <cellStyle name="常规 6 42 10 2" xfId="12330"/>
    <cellStyle name="常规 6 37 10 2" xfId="12331"/>
    <cellStyle name="常规 33 2 10 2" xfId="12332"/>
    <cellStyle name="常规 11 18 15 2" xfId="12333"/>
    <cellStyle name="常规 11 23 15 2" xfId="12334"/>
    <cellStyle name="常规 6 42 11" xfId="12335"/>
    <cellStyle name="常规 6 37 11" xfId="12336"/>
    <cellStyle name="常规 28 2 11" xfId="12337"/>
    <cellStyle name="常规 33 2 11" xfId="12338"/>
    <cellStyle name="常规 11 18 16" xfId="12339"/>
    <cellStyle name="常规 11 23 16" xfId="12340"/>
    <cellStyle name="常规 6 42 11 2" xfId="12341"/>
    <cellStyle name="常规 6 37 11 2" xfId="12342"/>
    <cellStyle name="常规 33 2 11 2" xfId="12343"/>
    <cellStyle name="常规 11 18 16 2" xfId="12344"/>
    <cellStyle name="常规 11 23 16 2" xfId="12345"/>
    <cellStyle name="常规 6 42 12" xfId="12346"/>
    <cellStyle name="常规 6 37 12" xfId="12347"/>
    <cellStyle name="常规 28 2 12" xfId="12348"/>
    <cellStyle name="常规 33 2 12" xfId="12349"/>
    <cellStyle name="常规 11 18 17" xfId="12350"/>
    <cellStyle name="常规 11 23 17" xfId="12351"/>
    <cellStyle name="强调文字颜色 3 2 7" xfId="12352"/>
    <cellStyle name="常规 6 42 12 2" xfId="12353"/>
    <cellStyle name="常规 6 37 12 2" xfId="12354"/>
    <cellStyle name="常规 33 2 12 2" xfId="12355"/>
    <cellStyle name="常规 8 8 2 3" xfId="12356"/>
    <cellStyle name="常规 11 18 17 2" xfId="12357"/>
    <cellStyle name="常规 11 23 17 2" xfId="12358"/>
    <cellStyle name="常规 6 42 13" xfId="12359"/>
    <cellStyle name="常规 6 37 13" xfId="12360"/>
    <cellStyle name="常规 33 2 13" xfId="12361"/>
    <cellStyle name="常规 2 2 6 2" xfId="12362"/>
    <cellStyle name="常规 11 18 18" xfId="12363"/>
    <cellStyle name="常规 11 23 18" xfId="12364"/>
    <cellStyle name="常规 11 18 2" xfId="12365"/>
    <cellStyle name="常规 11 23 2" xfId="12366"/>
    <cellStyle name="常规 14 10 2 3" xfId="12367"/>
    <cellStyle name="常规 11 18 2 2" xfId="12368"/>
    <cellStyle name="常规 11 23 2 2" xfId="12369"/>
    <cellStyle name="常规 2 2 10" xfId="12370"/>
    <cellStyle name="常规 11 18 2 2 2" xfId="12371"/>
    <cellStyle name="常规 11 23 2 2 2" xfId="12372"/>
    <cellStyle name="常规 11 18 2 3" xfId="12373"/>
    <cellStyle name="常规 11 23 2 3" xfId="12374"/>
    <cellStyle name="常规 11 18 2 3 2" xfId="12375"/>
    <cellStyle name="常规 11 23 2 3 2" xfId="12376"/>
    <cellStyle name="常规 11 18 2 4" xfId="12377"/>
    <cellStyle name="常规 11 23 2 4" xfId="12378"/>
    <cellStyle name="常规 6 42 2" xfId="12379"/>
    <cellStyle name="常规 6 37 2" xfId="12380"/>
    <cellStyle name="常规 28 2 2" xfId="12381"/>
    <cellStyle name="常规 33 2 2" xfId="12382"/>
    <cellStyle name="常规 27 17 3 2" xfId="12383"/>
    <cellStyle name="常规 27 22 3 2" xfId="12384"/>
    <cellStyle name="常规 11 18 3" xfId="12385"/>
    <cellStyle name="常规 11 23 3" xfId="12386"/>
    <cellStyle name="常规 6 42 2 2" xfId="12387"/>
    <cellStyle name="常规 6 37 2 2" xfId="12388"/>
    <cellStyle name="常规 28 2 2 2" xfId="12389"/>
    <cellStyle name="常规 33 2 2 2" xfId="12390"/>
    <cellStyle name="常规 14 10 3 3" xfId="12391"/>
    <cellStyle name="常规 27 17 3 2 2" xfId="12392"/>
    <cellStyle name="常规 27 22 3 2 2" xfId="12393"/>
    <cellStyle name="常规 11 18 3 2" xfId="12394"/>
    <cellStyle name="常规 11 23 3 2" xfId="12395"/>
    <cellStyle name="常规 6 42 2 2 2" xfId="12396"/>
    <cellStyle name="常规 6 37 2 2 2" xfId="12397"/>
    <cellStyle name="常规 28 2 2 2 2" xfId="12398"/>
    <cellStyle name="常规 2 7 10" xfId="12399"/>
    <cellStyle name="常规 11 18 3 2 2" xfId="12400"/>
    <cellStyle name="常规 11 23 3 2 2" xfId="12401"/>
    <cellStyle name="常规 6 42 2 3" xfId="12402"/>
    <cellStyle name="常规 6 37 2 3" xfId="12403"/>
    <cellStyle name="常规 28 2 2 3" xfId="12404"/>
    <cellStyle name="常规 11 18 3 3" xfId="12405"/>
    <cellStyle name="常规 11 23 3 3" xfId="12406"/>
    <cellStyle name="常规 27 2 11 2 2" xfId="12407"/>
    <cellStyle name="常规 11 18 3 3 2" xfId="12408"/>
    <cellStyle name="常规 11 23 3 3 2" xfId="12409"/>
    <cellStyle name="常规 6 42 2 4" xfId="12410"/>
    <cellStyle name="常规 6 37 2 4" xfId="12411"/>
    <cellStyle name="常规 28 2 2 4" xfId="12412"/>
    <cellStyle name="常规 11 18 3 4" xfId="12413"/>
    <cellStyle name="常规 11 23 3 4" xfId="12414"/>
    <cellStyle name="常规 6 42 3" xfId="12415"/>
    <cellStyle name="常规 6 37 3" xfId="12416"/>
    <cellStyle name="常规 28 2 3" xfId="12417"/>
    <cellStyle name="常规 33 2 3" xfId="12418"/>
    <cellStyle name="常规 27 17 3 3" xfId="12419"/>
    <cellStyle name="常规 27 22 3 3" xfId="12420"/>
    <cellStyle name="常规 11 18 4" xfId="12421"/>
    <cellStyle name="常规 11 23 4" xfId="12422"/>
    <cellStyle name="常规 6 42 3 2" xfId="12423"/>
    <cellStyle name="常规 6 37 3 2" xfId="12424"/>
    <cellStyle name="常规 28 2 3 2" xfId="12425"/>
    <cellStyle name="常规 33 2 3 2" xfId="12426"/>
    <cellStyle name="常规 14 10 4 3" xfId="12427"/>
    <cellStyle name="常规 27 17 3 3 2" xfId="12428"/>
    <cellStyle name="常规 27 22 3 3 2" xfId="12429"/>
    <cellStyle name="常规 11 18 4 2" xfId="12430"/>
    <cellStyle name="常规 11 23 4 2" xfId="12431"/>
    <cellStyle name="常规 11 18 4 2 2" xfId="12432"/>
    <cellStyle name="常规 11 23 4 2 2" xfId="12433"/>
    <cellStyle name="常规 6 42 3 3" xfId="12434"/>
    <cellStyle name="常规 6 37 3 3" xfId="12435"/>
    <cellStyle name="常规 28 2 3 3" xfId="12436"/>
    <cellStyle name="常规 11 18 4 3" xfId="12437"/>
    <cellStyle name="常规 11 23 4 3" xfId="12438"/>
    <cellStyle name="常规 27 2 11 3 2" xfId="12439"/>
    <cellStyle name="常规 11 18 4 3 2" xfId="12440"/>
    <cellStyle name="常规 11 23 4 3 2" xfId="12441"/>
    <cellStyle name="常规 11 18 4 4" xfId="12442"/>
    <cellStyle name="常规 11 23 4 4" xfId="12443"/>
    <cellStyle name="常规 6 42 4" xfId="12444"/>
    <cellStyle name="常规 6 37 4" xfId="12445"/>
    <cellStyle name="常规 28 2 4" xfId="12446"/>
    <cellStyle name="常规 33 2 4" xfId="12447"/>
    <cellStyle name="常规 27 17 3 4" xfId="12448"/>
    <cellStyle name="常规 27 22 3 4" xfId="12449"/>
    <cellStyle name="常规 11 18 5" xfId="12450"/>
    <cellStyle name="常规 11 23 5" xfId="12451"/>
    <cellStyle name="常规 6 42 4 2" xfId="12452"/>
    <cellStyle name="常规 6 37 4 2" xfId="12453"/>
    <cellStyle name="常规 28 2 4 2" xfId="12454"/>
    <cellStyle name="常规 33 2 4 2" xfId="12455"/>
    <cellStyle name="常规 14 10 5 3" xfId="12456"/>
    <cellStyle name="常规 11 18 5 2" xfId="12457"/>
    <cellStyle name="常规 11 23 5 2" xfId="12458"/>
    <cellStyle name="常规 6 42 5" xfId="12459"/>
    <cellStyle name="常规 6 37 5" xfId="12460"/>
    <cellStyle name="常规 28 2 5" xfId="12461"/>
    <cellStyle name="常规 33 2 5" xfId="12462"/>
    <cellStyle name="常规 11 18 6" xfId="12463"/>
    <cellStyle name="常规 11 23 6" xfId="12464"/>
    <cellStyle name="常规 6 42 5 2" xfId="12465"/>
    <cellStyle name="常规 6 37 5 2" xfId="12466"/>
    <cellStyle name="常规 28 2 5 2" xfId="12467"/>
    <cellStyle name="常规 33 2 5 2" xfId="12468"/>
    <cellStyle name="常规 14 10 6 3" xfId="12469"/>
    <cellStyle name="常规 11 18 6 2" xfId="12470"/>
    <cellStyle name="常规 11 23 6 2" xfId="12471"/>
    <cellStyle name="常规 6 42 6" xfId="12472"/>
    <cellStyle name="常规 6 37 6" xfId="12473"/>
    <cellStyle name="常规 28 2 6" xfId="12474"/>
    <cellStyle name="常规 33 2 6" xfId="12475"/>
    <cellStyle name="常规 11 18 7" xfId="12476"/>
    <cellStyle name="常规 11 23 7" xfId="12477"/>
    <cellStyle name="常规 6 42 6 2" xfId="12478"/>
    <cellStyle name="常规 6 37 6 2" xfId="12479"/>
    <cellStyle name="常规 28 2 6 2" xfId="12480"/>
    <cellStyle name="常规 33 2 6 2" xfId="12481"/>
    <cellStyle name="常规 14 10 7 3" xfId="12482"/>
    <cellStyle name="常规 11 18 7 2" xfId="12483"/>
    <cellStyle name="常规 11 23 7 2" xfId="12484"/>
    <cellStyle name="常规 6 42 7" xfId="12485"/>
    <cellStyle name="常规 6 37 7" xfId="12486"/>
    <cellStyle name="常规 28 2 7" xfId="12487"/>
    <cellStyle name="常规 33 2 7" xfId="12488"/>
    <cellStyle name="常规 11 18 8" xfId="12489"/>
    <cellStyle name="常规 11 23 8" xfId="12490"/>
    <cellStyle name="常规 6 42 7 2" xfId="12491"/>
    <cellStyle name="常规 6 37 7 2" xfId="12492"/>
    <cellStyle name="常规 28 2 7 2" xfId="12493"/>
    <cellStyle name="常规 33 2 7 2" xfId="12494"/>
    <cellStyle name="常规 11 18 8 2" xfId="12495"/>
    <cellStyle name="常规 11 23 8 2" xfId="12496"/>
    <cellStyle name="常规 6 42 8" xfId="12497"/>
    <cellStyle name="常规 6 37 8" xfId="12498"/>
    <cellStyle name="常规 28 2 8" xfId="12499"/>
    <cellStyle name="常规 33 2 8" xfId="12500"/>
    <cellStyle name="常规 11 18 9" xfId="12501"/>
    <cellStyle name="常规 11 23 9" xfId="12502"/>
    <cellStyle name="常规 6 42 8 2" xfId="12503"/>
    <cellStyle name="常规 6 37 8 2" xfId="12504"/>
    <cellStyle name="常规 33 2 8 2" xfId="12505"/>
    <cellStyle name="常规 11 18 9 2" xfId="12506"/>
    <cellStyle name="常规 11 23 9 2" xfId="12507"/>
    <cellStyle name="常规 11 19" xfId="12508"/>
    <cellStyle name="常规 11 24" xfId="12509"/>
    <cellStyle name="常规 11 19 10" xfId="12510"/>
    <cellStyle name="常规 11 24 10" xfId="12511"/>
    <cellStyle name="常规 11 19 10 2" xfId="12512"/>
    <cellStyle name="常规 11 24 10 2" xfId="12513"/>
    <cellStyle name="常规 11 19 11" xfId="12514"/>
    <cellStyle name="常规 11 24 11" xfId="12515"/>
    <cellStyle name="常规 11 19 11 2" xfId="12516"/>
    <cellStyle name="常规 11 24 11 2" xfId="12517"/>
    <cellStyle name="常规 11 19 12" xfId="12518"/>
    <cellStyle name="常规 11 24 12" xfId="12519"/>
    <cellStyle name="常规 11 19 12 2" xfId="12520"/>
    <cellStyle name="常规 11 24 12 2" xfId="12521"/>
    <cellStyle name="常规 11 19 13 2" xfId="12522"/>
    <cellStyle name="常规 11 24 13 2" xfId="12523"/>
    <cellStyle name="常规 11 19 14" xfId="12524"/>
    <cellStyle name="常规 11 24 14" xfId="12525"/>
    <cellStyle name="常规 11 19 14 2" xfId="12526"/>
    <cellStyle name="常规 11 24 14 2" xfId="12527"/>
    <cellStyle name="常规 6 7 4 3 2" xfId="12528"/>
    <cellStyle name="常规 6 43 10" xfId="12529"/>
    <cellStyle name="常规 6 38 10" xfId="12530"/>
    <cellStyle name="常规 28 3 10" xfId="12531"/>
    <cellStyle name="常规 33 3 10" xfId="12532"/>
    <cellStyle name="常规 11 19 15" xfId="12533"/>
    <cellStyle name="常规 11 24 15" xfId="12534"/>
    <cellStyle name="常规 6 43 10 2" xfId="12535"/>
    <cellStyle name="常规 6 38 10 2" xfId="12536"/>
    <cellStyle name="常规 33 3 10 2" xfId="12537"/>
    <cellStyle name="常规 11 19 15 2" xfId="12538"/>
    <cellStyle name="常规 11 24 15 2" xfId="12539"/>
    <cellStyle name="常规 6 43 11" xfId="12540"/>
    <cellStyle name="常规 6 38 11" xfId="12541"/>
    <cellStyle name="常规 28 3 11" xfId="12542"/>
    <cellStyle name="常规 33 3 11" xfId="12543"/>
    <cellStyle name="常规 11 19 16" xfId="12544"/>
    <cellStyle name="常规 11 24 16" xfId="12545"/>
    <cellStyle name="常规 6 43 11 2" xfId="12546"/>
    <cellStyle name="常规 6 38 11 2" xfId="12547"/>
    <cellStyle name="常规 33 3 11 2" xfId="12548"/>
    <cellStyle name="常规 11 19 16 2" xfId="12549"/>
    <cellStyle name="常规 11 24 16 2" xfId="12550"/>
    <cellStyle name="常规 6 43 12" xfId="12551"/>
    <cellStyle name="常规 6 38 12" xfId="12552"/>
    <cellStyle name="常规 33 3 12" xfId="12553"/>
    <cellStyle name="常规 17 25 3 2" xfId="12554"/>
    <cellStyle name="常规 17 30 3 2" xfId="12555"/>
    <cellStyle name="常规 22 25 3 2" xfId="12556"/>
    <cellStyle name="常规 22 30 3 2" xfId="12557"/>
    <cellStyle name="强调文字颜色 1 8 2 2 2" xfId="12558"/>
    <cellStyle name="常规 11 19 17" xfId="12559"/>
    <cellStyle name="常规 11 24 17" xfId="12560"/>
    <cellStyle name="常规 6 43 12 2" xfId="12561"/>
    <cellStyle name="常规 6 38 12 2" xfId="12562"/>
    <cellStyle name="常规 33 3 12 2" xfId="12563"/>
    <cellStyle name="常规 17 25 3 2 2" xfId="12564"/>
    <cellStyle name="常规 17 30 3 2 2" xfId="12565"/>
    <cellStyle name="常规 11 19 17 2" xfId="12566"/>
    <cellStyle name="常规 11 24 17 2" xfId="12567"/>
    <cellStyle name="常规 11 19 2" xfId="12568"/>
    <cellStyle name="常规 11 24 2" xfId="12569"/>
    <cellStyle name="常规 11 19 2 2" xfId="12570"/>
    <cellStyle name="常规 11 24 2 2" xfId="12571"/>
    <cellStyle name="常规 11 19 2 2 2" xfId="12572"/>
    <cellStyle name="常规 11 24 2 2 2" xfId="12573"/>
    <cellStyle name="常规 11 19 2 3" xfId="12574"/>
    <cellStyle name="常规 11 24 2 3" xfId="12575"/>
    <cellStyle name="常规 11 19 2 3 2" xfId="12576"/>
    <cellStyle name="常规 11 24 2 3 2" xfId="12577"/>
    <cellStyle name="常规 11 19 2 4" xfId="12578"/>
    <cellStyle name="常规 11 24 2 4" xfId="12579"/>
    <cellStyle name="常规 6 43 2" xfId="12580"/>
    <cellStyle name="常规 6 38 2" xfId="12581"/>
    <cellStyle name="常规 28 3 2" xfId="12582"/>
    <cellStyle name="常规 33 3 2" xfId="12583"/>
    <cellStyle name="常规 27 17 4 2" xfId="12584"/>
    <cellStyle name="常规 27 22 4 2" xfId="12585"/>
    <cellStyle name="常规 11 19 3" xfId="12586"/>
    <cellStyle name="常规 11 24 3" xfId="12587"/>
    <cellStyle name="常规 6 43 2 2" xfId="12588"/>
    <cellStyle name="常规 6 38 2 2" xfId="12589"/>
    <cellStyle name="常规 28 3 2 2" xfId="12590"/>
    <cellStyle name="常规 33 3 2 2" xfId="12591"/>
    <cellStyle name="常规 27 17 4 2 2" xfId="12592"/>
    <cellStyle name="常规 27 22 4 2 2" xfId="12593"/>
    <cellStyle name="常规 11 19 3 2" xfId="12594"/>
    <cellStyle name="常规 11 24 3 2" xfId="12595"/>
    <cellStyle name="常规 6 43 2 2 2" xfId="12596"/>
    <cellStyle name="常规 6 38 2 2 2" xfId="12597"/>
    <cellStyle name="常规 28 3 2 2 2" xfId="12598"/>
    <cellStyle name="常规 33 3 2 2 2" xfId="12599"/>
    <cellStyle name="常规 11 19 3 2 2" xfId="12600"/>
    <cellStyle name="常规 11 24 3 2 2" xfId="12601"/>
    <cellStyle name="常规 6 43 2 3" xfId="12602"/>
    <cellStyle name="常规 6 38 2 3" xfId="12603"/>
    <cellStyle name="常规 28 3 2 3" xfId="12604"/>
    <cellStyle name="常规 33 3 2 3" xfId="12605"/>
    <cellStyle name="常规 11 19 3 3" xfId="12606"/>
    <cellStyle name="常规 11 24 3 3" xfId="12607"/>
    <cellStyle name="常规 27 2 12 2 2" xfId="12608"/>
    <cellStyle name="常规 11 19 3 3 2" xfId="12609"/>
    <cellStyle name="常规 11 24 3 3 2" xfId="12610"/>
    <cellStyle name="常规 6 43 2 4" xfId="12611"/>
    <cellStyle name="常规 6 38 2 4" xfId="12612"/>
    <cellStyle name="常规 28 3 2 4" xfId="12613"/>
    <cellStyle name="常规 33 3 2 4" xfId="12614"/>
    <cellStyle name="常规 11 19 3 4" xfId="12615"/>
    <cellStyle name="常规 11 24 3 4" xfId="12616"/>
    <cellStyle name="常规 6 43 3" xfId="12617"/>
    <cellStyle name="常规 6 38 3" xfId="12618"/>
    <cellStyle name="常规 28 3 3" xfId="12619"/>
    <cellStyle name="常规 33 3 3" xfId="12620"/>
    <cellStyle name="常规 27 17 4 3" xfId="12621"/>
    <cellStyle name="常规 27 22 4 3" xfId="12622"/>
    <cellStyle name="常规 11 19 4" xfId="12623"/>
    <cellStyle name="常规 11 24 4" xfId="12624"/>
    <cellStyle name="常规 6 43 3 2" xfId="12625"/>
    <cellStyle name="常规 6 38 3 2" xfId="12626"/>
    <cellStyle name="常规 28 3 3 2" xfId="12627"/>
    <cellStyle name="常规 33 3 3 2" xfId="12628"/>
    <cellStyle name="常规 27 17 4 3 2" xfId="12629"/>
    <cellStyle name="常规 27 22 4 3 2" xfId="12630"/>
    <cellStyle name="常规 11 19 4 2" xfId="12631"/>
    <cellStyle name="常规 11 24 4 2" xfId="12632"/>
    <cellStyle name="常规 11 19 4 2 2" xfId="12633"/>
    <cellStyle name="常规 11 24 4 2 2" xfId="12634"/>
    <cellStyle name="常规 6 43 4" xfId="12635"/>
    <cellStyle name="常规 6 38 4" xfId="12636"/>
    <cellStyle name="常规 28 3 4" xfId="12637"/>
    <cellStyle name="常规 33 3 4" xfId="12638"/>
    <cellStyle name="常规 27 17 4 4" xfId="12639"/>
    <cellStyle name="常规 27 22 4 4" xfId="12640"/>
    <cellStyle name="常规 11 19 5" xfId="12641"/>
    <cellStyle name="常规 11 24 5" xfId="12642"/>
    <cellStyle name="常规 6 43 4 2" xfId="12643"/>
    <cellStyle name="常规 6 38 4 2" xfId="12644"/>
    <cellStyle name="常规 28 3 4 2" xfId="12645"/>
    <cellStyle name="常规 33 3 4 2" xfId="12646"/>
    <cellStyle name="常规 11 19 5 2" xfId="12647"/>
    <cellStyle name="常规 11 24 5 2" xfId="12648"/>
    <cellStyle name="常规 6 43 5" xfId="12649"/>
    <cellStyle name="常规 6 38 5" xfId="12650"/>
    <cellStyle name="常规 28 3 5" xfId="12651"/>
    <cellStyle name="常规 33 3 5" xfId="12652"/>
    <cellStyle name="常规 11 19 6" xfId="12653"/>
    <cellStyle name="常规 11 24 6" xfId="12654"/>
    <cellStyle name="常规 6 43 5 2" xfId="12655"/>
    <cellStyle name="常规 6 38 5 2" xfId="12656"/>
    <cellStyle name="常规 28 3 5 2" xfId="12657"/>
    <cellStyle name="常规 33 3 5 2" xfId="12658"/>
    <cellStyle name="常规 11 19 6 2" xfId="12659"/>
    <cellStyle name="常规 11 24 6 2" xfId="12660"/>
    <cellStyle name="常规 6 43 6" xfId="12661"/>
    <cellStyle name="常规 6 38 6" xfId="12662"/>
    <cellStyle name="常规 28 3 6" xfId="12663"/>
    <cellStyle name="常规 33 3 6" xfId="12664"/>
    <cellStyle name="常规 11 19 7" xfId="12665"/>
    <cellStyle name="常规 11 24 7" xfId="12666"/>
    <cellStyle name="常规 6 43 6 2" xfId="12667"/>
    <cellStyle name="常规 6 38 6 2" xfId="12668"/>
    <cellStyle name="常规 28 3 6 2" xfId="12669"/>
    <cellStyle name="常规 33 3 6 2" xfId="12670"/>
    <cellStyle name="常规 11 19 7 2" xfId="12671"/>
    <cellStyle name="常规 11 24 7 2" xfId="12672"/>
    <cellStyle name="常规 6 43 7" xfId="12673"/>
    <cellStyle name="常规 6 38 7" xfId="12674"/>
    <cellStyle name="常规 28 3 7" xfId="12675"/>
    <cellStyle name="常规 33 3 7" xfId="12676"/>
    <cellStyle name="常规 17 25 10" xfId="12677"/>
    <cellStyle name="常规 17 30 10" xfId="12678"/>
    <cellStyle name="常规 22 25 10" xfId="12679"/>
    <cellStyle name="常规 22 30 10" xfId="12680"/>
    <cellStyle name="常规 11 19 8" xfId="12681"/>
    <cellStyle name="常规 11 24 8" xfId="12682"/>
    <cellStyle name="常规 6 43 7 2" xfId="12683"/>
    <cellStyle name="常规 6 38 7 2" xfId="12684"/>
    <cellStyle name="常规 28 3 7 2" xfId="12685"/>
    <cellStyle name="常规 33 3 7 2" xfId="12686"/>
    <cellStyle name="常规 17 25 10 2" xfId="12687"/>
    <cellStyle name="常规 17 30 10 2" xfId="12688"/>
    <cellStyle name="常规 22 25 10 2" xfId="12689"/>
    <cellStyle name="常规 22 30 10 2" xfId="12690"/>
    <cellStyle name="常规 11 19 8 2" xfId="12691"/>
    <cellStyle name="常规 11 24 8 2" xfId="12692"/>
    <cellStyle name="常规 6 43 8" xfId="12693"/>
    <cellStyle name="常规 6 38 8" xfId="12694"/>
    <cellStyle name="常规 28 3 8" xfId="12695"/>
    <cellStyle name="常规 33 3 8" xfId="12696"/>
    <cellStyle name="常规 17 25 11" xfId="12697"/>
    <cellStyle name="常规 17 30 11" xfId="12698"/>
    <cellStyle name="常规 22 25 11" xfId="12699"/>
    <cellStyle name="常规 22 30 11" xfId="12700"/>
    <cellStyle name="常规 11 19 9" xfId="12701"/>
    <cellStyle name="常规 11 24 9" xfId="12702"/>
    <cellStyle name="常规 6 43 8 2" xfId="12703"/>
    <cellStyle name="常规 6 38 8 2" xfId="12704"/>
    <cellStyle name="常规 33 3 8 2" xfId="12705"/>
    <cellStyle name="常规 17 25 11 2" xfId="12706"/>
    <cellStyle name="常规 17 30 11 2" xfId="12707"/>
    <cellStyle name="常规 22 25 11 2" xfId="12708"/>
    <cellStyle name="常规 22 30 11 2" xfId="12709"/>
    <cellStyle name="常规 11 19 9 2" xfId="12710"/>
    <cellStyle name="常规 11 24 9 2" xfId="12711"/>
    <cellStyle name="常规 11 2" xfId="12712"/>
    <cellStyle name="常规 17 45 12" xfId="12713"/>
    <cellStyle name="常规 22 45 12" xfId="12714"/>
    <cellStyle name="常规 23 29 16 2" xfId="12715"/>
    <cellStyle name="常规 23 34 16 2" xfId="12716"/>
    <cellStyle name="常规 11 2 10 2 2" xfId="12717"/>
    <cellStyle name="常规 3 19 9 2" xfId="12718"/>
    <cellStyle name="常规 3 24 9 2" xfId="12719"/>
    <cellStyle name="常规 23 29 17" xfId="12720"/>
    <cellStyle name="常规 23 34 17" xfId="12721"/>
    <cellStyle name="常规 11 2 10 3" xfId="12722"/>
    <cellStyle name="常规 23 29 17 2" xfId="12723"/>
    <cellStyle name="常规 23 34 17 2" xfId="12724"/>
    <cellStyle name="常规 11 2 10 3 2" xfId="12725"/>
    <cellStyle name="常规 23 29 18" xfId="12726"/>
    <cellStyle name="常规 23 34 18" xfId="12727"/>
    <cellStyle name="常规 11 2 10 4" xfId="12728"/>
    <cellStyle name="常规 11 2 11 2" xfId="12729"/>
    <cellStyle name="常规 11 2 11 2 2" xfId="12730"/>
    <cellStyle name="常规 11 2 11 3" xfId="12731"/>
    <cellStyle name="常规 11 2 11 3 2" xfId="12732"/>
    <cellStyle name="常规 11 2 11 4" xfId="12733"/>
    <cellStyle name="常规 11 2 12" xfId="12734"/>
    <cellStyle name="常规 11 2 12 2" xfId="12735"/>
    <cellStyle name="常规 11 2 12 2 2" xfId="12736"/>
    <cellStyle name="常规 11 2 12 3" xfId="12737"/>
    <cellStyle name="常规 11 2 12 3 2" xfId="12738"/>
    <cellStyle name="常规 11 2 12 4" xfId="12739"/>
    <cellStyle name="常规 11 2 13" xfId="12740"/>
    <cellStyle name="常规 11 2 13 2" xfId="12741"/>
    <cellStyle name="常规 11 2 14" xfId="12742"/>
    <cellStyle name="常规 11 2 14 2" xfId="12743"/>
    <cellStyle name="常规 11 2 15" xfId="12744"/>
    <cellStyle name="常规 11 2 20" xfId="12745"/>
    <cellStyle name="常规 23 35 16" xfId="12746"/>
    <cellStyle name="常规 23 40 16" xfId="12747"/>
    <cellStyle name="常规 11 2 15 2" xfId="12748"/>
    <cellStyle name="常规 11 2 20 2" xfId="12749"/>
    <cellStyle name="常规 11 2 16" xfId="12750"/>
    <cellStyle name="常规 11 2 21" xfId="12751"/>
    <cellStyle name="常规 11 2 16 2" xfId="12752"/>
    <cellStyle name="常规 11 2 21 2" xfId="12753"/>
    <cellStyle name="常规 11 2 17" xfId="12754"/>
    <cellStyle name="常规 11 2 22" xfId="12755"/>
    <cellStyle name="常规 11 2 17 2" xfId="12756"/>
    <cellStyle name="常规 11 2 22 2" xfId="12757"/>
    <cellStyle name="常规 11 2 18" xfId="12758"/>
    <cellStyle name="常规 11 2 23" xfId="12759"/>
    <cellStyle name="常规 11 2 18 2" xfId="12760"/>
    <cellStyle name="常规 11 2 23 2" xfId="12761"/>
    <cellStyle name="常规 17 12 9 2" xfId="12762"/>
    <cellStyle name="常规 22 12 9 2" xfId="12763"/>
    <cellStyle name="常规 11 2 19" xfId="12764"/>
    <cellStyle name="常规 11 2 24" xfId="12765"/>
    <cellStyle name="常规 11 2 19 2" xfId="12766"/>
    <cellStyle name="常规 11 2 24 2" xfId="12767"/>
    <cellStyle name="常规 11 2 2" xfId="12768"/>
    <cellStyle name="常规 17 45 12 2" xfId="12769"/>
    <cellStyle name="常规 22 45 12 2" xfId="12770"/>
    <cellStyle name="常规 11 2 2 10" xfId="12771"/>
    <cellStyle name="常规 11 2 2 11" xfId="12772"/>
    <cellStyle name="常规 8 33 15" xfId="12773"/>
    <cellStyle name="常规 8 28 15" xfId="12774"/>
    <cellStyle name="常规 11 2 2 2" xfId="12775"/>
    <cellStyle name="常规 8 33 15 2" xfId="12776"/>
    <cellStyle name="常规 8 28 15 2" xfId="12777"/>
    <cellStyle name="常规 11 2 2 2 2" xfId="12778"/>
    <cellStyle name="常规 17 12 3" xfId="12779"/>
    <cellStyle name="常规 22 12 3" xfId="12780"/>
    <cellStyle name="常规 11 2 2 2 2 2" xfId="12781"/>
    <cellStyle name="常规 17 12 3 2" xfId="12782"/>
    <cellStyle name="常规 22 12 3 2" xfId="12783"/>
    <cellStyle name="常规 15 2 9 3" xfId="12784"/>
    <cellStyle name="常规 11 2 2 2 2 2 2" xfId="12785"/>
    <cellStyle name="常规 17 12 3 2 2" xfId="12786"/>
    <cellStyle name="常规 11 2 2 2 2 3" xfId="12787"/>
    <cellStyle name="常规 17 12 3 3" xfId="12788"/>
    <cellStyle name="常规 14 25 3 2" xfId="12789"/>
    <cellStyle name="常规 14 30 3 2" xfId="12790"/>
    <cellStyle name="常规 11 2 2 2 2 3 2" xfId="12791"/>
    <cellStyle name="常规 17 12 3 3 2" xfId="12792"/>
    <cellStyle name="常规 11 2 2 2 2 4" xfId="12793"/>
    <cellStyle name="常规 17 12 3 4" xfId="12794"/>
    <cellStyle name="常规 11 38 3 2" xfId="12795"/>
    <cellStyle name="常规 11 43 3 2" xfId="12796"/>
    <cellStyle name="常规 11 38 3 3" xfId="12797"/>
    <cellStyle name="常规 11 43 3 3" xfId="12798"/>
    <cellStyle name="常规 11 2 2 2 2 5" xfId="12799"/>
    <cellStyle name="常规 11 38 3 4" xfId="12800"/>
    <cellStyle name="常规 11 43 3 4" xfId="12801"/>
    <cellStyle name="常规 11 2 2 2 2 6" xfId="12802"/>
    <cellStyle name="常规 2 4 2 3 2" xfId="12803"/>
    <cellStyle name="常规 11 2 2 2 2 7" xfId="12804"/>
    <cellStyle name="常规 11 28 2 2 2" xfId="12805"/>
    <cellStyle name="常规 11 33 2 2 2" xfId="12806"/>
    <cellStyle name="常规 11 2 2 2 2 8" xfId="12807"/>
    <cellStyle name="常规 11 2 2 2 3" xfId="12808"/>
    <cellStyle name="常规 17 12 4" xfId="12809"/>
    <cellStyle name="常规 22 12 4" xfId="12810"/>
    <cellStyle name="常规 12 3 3 2" xfId="12811"/>
    <cellStyle name="常规 11 2 2 2 3 2" xfId="12812"/>
    <cellStyle name="常规 17 12 4 2" xfId="12813"/>
    <cellStyle name="常规 22 12 4 2" xfId="12814"/>
    <cellStyle name="常规 12 3 3 2 2" xfId="12815"/>
    <cellStyle name="常规 11 2 2 2 4" xfId="12816"/>
    <cellStyle name="常规 17 12 5" xfId="12817"/>
    <cellStyle name="常规 22 12 5" xfId="12818"/>
    <cellStyle name="常规 12 3 3 3" xfId="12819"/>
    <cellStyle name="常规 11 2 2 2 5" xfId="12820"/>
    <cellStyle name="常规 17 12 6" xfId="12821"/>
    <cellStyle name="常规 22 12 6" xfId="12822"/>
    <cellStyle name="常规 12 3 3 4" xfId="12823"/>
    <cellStyle name="常规 11 2 2 2 6" xfId="12824"/>
    <cellStyle name="常规 17 12 7" xfId="12825"/>
    <cellStyle name="常规 22 12 7" xfId="12826"/>
    <cellStyle name="常规 23 6 15 2" xfId="12827"/>
    <cellStyle name="常规 11 2 2 2 7" xfId="12828"/>
    <cellStyle name="常规 17 12 8" xfId="12829"/>
    <cellStyle name="常规 22 12 8" xfId="12830"/>
    <cellStyle name="常规 11 2 2 2 8" xfId="12831"/>
    <cellStyle name="常规 17 12 9" xfId="12832"/>
    <cellStyle name="常规 22 12 9" xfId="12833"/>
    <cellStyle name="常规 8 33 16" xfId="12834"/>
    <cellStyle name="常规 8 28 16" xfId="12835"/>
    <cellStyle name="常规 11 2 2 3" xfId="12836"/>
    <cellStyle name="常规 8 33 16 2" xfId="12837"/>
    <cellStyle name="常规 8 28 16 2" xfId="12838"/>
    <cellStyle name="常规 11 2 2 3 2" xfId="12839"/>
    <cellStyle name="常规 17 13 3" xfId="12840"/>
    <cellStyle name="常规 22 13 3" xfId="12841"/>
    <cellStyle name="常规 8 33 17" xfId="12842"/>
    <cellStyle name="常规 8 28 17" xfId="12843"/>
    <cellStyle name="常规 11 2 2 4" xfId="12844"/>
    <cellStyle name="常规 8 33 18" xfId="12845"/>
    <cellStyle name="常规 8 28 18" xfId="12846"/>
    <cellStyle name="常规 11 2 2 5" xfId="12847"/>
    <cellStyle name="常规 11 2 2 5 2" xfId="12848"/>
    <cellStyle name="常规 17 15 3" xfId="12849"/>
    <cellStyle name="常规 17 20 3" xfId="12850"/>
    <cellStyle name="常规 22 15 3" xfId="12851"/>
    <cellStyle name="常规 22 20 3" xfId="12852"/>
    <cellStyle name="常规 12 39 12 2" xfId="12853"/>
    <cellStyle name="常规 12 44 12 2" xfId="12854"/>
    <cellStyle name="常规 11 2 2 6" xfId="12855"/>
    <cellStyle name="常规 11 2 2 7" xfId="12856"/>
    <cellStyle name="常规 12 4 14 2" xfId="12857"/>
    <cellStyle name="常规 11 2 2 8" xfId="12858"/>
    <cellStyle name="常规 11 2 2 9" xfId="12859"/>
    <cellStyle name="常规 14 25 9 2" xfId="12860"/>
    <cellStyle name="常规 14 30 9 2" xfId="12861"/>
    <cellStyle name="常规 11 2 25" xfId="12862"/>
    <cellStyle name="常规 11 2 30" xfId="12863"/>
    <cellStyle name="常规 23 36 16" xfId="12864"/>
    <cellStyle name="常规 23 41 16" xfId="12865"/>
    <cellStyle name="常规 11 2 25 2" xfId="12866"/>
    <cellStyle name="常规 11 38 9 2" xfId="12867"/>
    <cellStyle name="常规 11 43 9 2" xfId="12868"/>
    <cellStyle name="常规 11 2 26" xfId="12869"/>
    <cellStyle name="常规 11 2 31" xfId="12870"/>
    <cellStyle name="常规 14 2 2 5" xfId="12871"/>
    <cellStyle name="常规 11 2 26 2" xfId="12872"/>
    <cellStyle name="常规 11 2 27" xfId="12873"/>
    <cellStyle name="常规 11 2 32" xfId="12874"/>
    <cellStyle name="常规 14 2 3 5" xfId="12875"/>
    <cellStyle name="常规 11 2 27 2" xfId="12876"/>
    <cellStyle name="常规 11 2 28" xfId="12877"/>
    <cellStyle name="常规 11 2 29" xfId="12878"/>
    <cellStyle name="常规 11 2 3" xfId="12879"/>
    <cellStyle name="常规 11 2 3 2" xfId="12880"/>
    <cellStyle name="常规 11 2 3 2 2" xfId="12881"/>
    <cellStyle name="常规 17 57 3" xfId="12882"/>
    <cellStyle name="常规 11 2 3 2 2 2" xfId="12883"/>
    <cellStyle name="常规 17 57 3 2" xfId="12884"/>
    <cellStyle name="常规 11 2 3 2 3" xfId="12885"/>
    <cellStyle name="常规 17 57 4" xfId="12886"/>
    <cellStyle name="常规 12 4 3 2" xfId="12887"/>
    <cellStyle name="常规 11 2 3 3" xfId="12888"/>
    <cellStyle name="常规 11 2 3 3 2" xfId="12889"/>
    <cellStyle name="常规 17 58 3" xfId="12890"/>
    <cellStyle name="常规 11 2 3 4" xfId="12891"/>
    <cellStyle name="常规 11 2 3 4 2" xfId="12892"/>
    <cellStyle name="常规 17 59 3" xfId="12893"/>
    <cellStyle name="常规 11 2 3 5" xfId="12894"/>
    <cellStyle name="常规 26 36 10 2" xfId="12895"/>
    <cellStyle name="常规 26 41 10 2" xfId="12896"/>
    <cellStyle name="常规 12 39 13 2" xfId="12897"/>
    <cellStyle name="常规 12 44 13 2" xfId="12898"/>
    <cellStyle name="常规 11 2 3 6" xfId="12899"/>
    <cellStyle name="常规 11 2 3 7" xfId="12900"/>
    <cellStyle name="常规 11 2 4" xfId="12901"/>
    <cellStyle name="常规 11 2 4 2" xfId="12902"/>
    <cellStyle name="常规 2 10 9" xfId="12903"/>
    <cellStyle name="常规 11 2 4 2 2" xfId="12904"/>
    <cellStyle name="常规 11 2 4 3" xfId="12905"/>
    <cellStyle name="常规 2 11 9" xfId="12906"/>
    <cellStyle name="常规 11 2 4 3 2" xfId="12907"/>
    <cellStyle name="常规 11 2 4 4" xfId="12908"/>
    <cellStyle name="常规 2 12 9" xfId="12909"/>
    <cellStyle name="常规 11 2 4 4 2" xfId="12910"/>
    <cellStyle name="常规 11 2 4 5" xfId="12911"/>
    <cellStyle name="常规 26 36 11 2" xfId="12912"/>
    <cellStyle name="常规 26 41 11 2" xfId="12913"/>
    <cellStyle name="常规 11 2 5" xfId="12914"/>
    <cellStyle name="常规 11 2 5 2" xfId="12915"/>
    <cellStyle name="常规 11 2 5 2 2" xfId="12916"/>
    <cellStyle name="常规 11 2 5 3" xfId="12917"/>
    <cellStyle name="常规 11 2 5 3 2" xfId="12918"/>
    <cellStyle name="常规 11 2 5 4" xfId="12919"/>
    <cellStyle name="常规 11 2 5 5" xfId="12920"/>
    <cellStyle name="常规 26 36 12 2" xfId="12921"/>
    <cellStyle name="常规 26 41 12 2" xfId="12922"/>
    <cellStyle name="常规 15 37 13" xfId="12923"/>
    <cellStyle name="常规 15 42 13" xfId="12924"/>
    <cellStyle name="常规 11 2 6 2" xfId="12925"/>
    <cellStyle name="常规 15 37 13 2" xfId="12926"/>
    <cellStyle name="常规 15 42 13 2" xfId="12927"/>
    <cellStyle name="常规 11 2 6 2 2" xfId="12928"/>
    <cellStyle name="常规 15 37 14" xfId="12929"/>
    <cellStyle name="常规 15 42 14" xfId="12930"/>
    <cellStyle name="常规 11 2 6 3" xfId="12931"/>
    <cellStyle name="常规 3 12 10" xfId="12932"/>
    <cellStyle name="常规 15 37 14 2" xfId="12933"/>
    <cellStyle name="常规 15 42 14 2" xfId="12934"/>
    <cellStyle name="常规 11 2 6 3 2" xfId="12935"/>
    <cellStyle name="常规 15 37 15" xfId="12936"/>
    <cellStyle name="常规 15 42 15" xfId="12937"/>
    <cellStyle name="常规 11 2 6 4" xfId="12938"/>
    <cellStyle name="常规 11 2 6 5" xfId="12939"/>
    <cellStyle name="常规 26 36 13 2" xfId="12940"/>
    <cellStyle name="常规 26 41 13 2" xfId="12941"/>
    <cellStyle name="常规 15 37 16" xfId="12942"/>
    <cellStyle name="常规 15 42 16" xfId="12943"/>
    <cellStyle name="常规 11 2 7" xfId="12944"/>
    <cellStyle name="常规 8 34 15" xfId="12945"/>
    <cellStyle name="常规 8 29 15" xfId="12946"/>
    <cellStyle name="常规 11 2 7 2" xfId="12947"/>
    <cellStyle name="千位分隔 2 11 32" xfId="12948"/>
    <cellStyle name="千位分隔 2 11 27" xfId="12949"/>
    <cellStyle name="常规 8 34 15 2" xfId="12950"/>
    <cellStyle name="常规 8 29 15 2" xfId="12951"/>
    <cellStyle name="常规 11 2 7 2 2" xfId="12952"/>
    <cellStyle name="常规 23 12 3" xfId="12953"/>
    <cellStyle name="常规 8 34 16" xfId="12954"/>
    <cellStyle name="常规 8 29 16" xfId="12955"/>
    <cellStyle name="常规 11 2 7 3" xfId="12956"/>
    <cellStyle name="常规 3 17 10" xfId="12957"/>
    <cellStyle name="常规 3 22 10" xfId="12958"/>
    <cellStyle name="常规 8 34 16 2" xfId="12959"/>
    <cellStyle name="常规 8 29 16 2" xfId="12960"/>
    <cellStyle name="常规 11 2 7 3 2" xfId="12961"/>
    <cellStyle name="常规 23 13 3" xfId="12962"/>
    <cellStyle name="常规 8 34 17" xfId="12963"/>
    <cellStyle name="常规 8 29 17" xfId="12964"/>
    <cellStyle name="常规 11 2 7 4" xfId="12965"/>
    <cellStyle name="常规 8 34 18" xfId="12966"/>
    <cellStyle name="常规 8 29 18" xfId="12967"/>
    <cellStyle name="常规 11 2 7 5" xfId="12968"/>
    <cellStyle name="常规 26 36 14 2" xfId="12969"/>
    <cellStyle name="常规 26 41 14 2" xfId="12970"/>
    <cellStyle name="常规 11 2 8" xfId="12971"/>
    <cellStyle name="常规 27 26 2 3" xfId="12972"/>
    <cellStyle name="常规 27 31 2 3" xfId="12973"/>
    <cellStyle name="常规 11 2 8 2" xfId="12974"/>
    <cellStyle name="常规 27 26 2 3 2" xfId="12975"/>
    <cellStyle name="常规 27 31 2 3 2" xfId="12976"/>
    <cellStyle name="常规 11 2 8 2 2" xfId="12977"/>
    <cellStyle name="常规 27 26 2 4" xfId="12978"/>
    <cellStyle name="常规 27 31 2 4" xfId="12979"/>
    <cellStyle name="常规 11 2 8 3" xfId="12980"/>
    <cellStyle name="常规 3 27 10" xfId="12981"/>
    <cellStyle name="常规 3 32 10" xfId="12982"/>
    <cellStyle name="常规 11 2 8 3 2" xfId="12983"/>
    <cellStyle name="常规 11 2 8 4" xfId="12984"/>
    <cellStyle name="常规 11 48 3 2 2" xfId="12985"/>
    <cellStyle name="常规 11 2 9" xfId="12986"/>
    <cellStyle name="常规 27 26 3 3" xfId="12987"/>
    <cellStyle name="常规 27 31 3 3" xfId="12988"/>
    <cellStyle name="常规 11 2 9 2" xfId="12989"/>
    <cellStyle name="常规 3 10 9" xfId="12990"/>
    <cellStyle name="常规 27 26 3 3 2" xfId="12991"/>
    <cellStyle name="常规 27 31 3 3 2" xfId="12992"/>
    <cellStyle name="常规 11 2 9 2 2" xfId="12993"/>
    <cellStyle name="常规 27 26 3 4" xfId="12994"/>
    <cellStyle name="常规 27 31 3 4" xfId="12995"/>
    <cellStyle name="常规 11 2 9 3" xfId="12996"/>
    <cellStyle name="常规 3 37 10" xfId="12997"/>
    <cellStyle name="常规 3 42 10" xfId="12998"/>
    <cellStyle name="常规 3 11 9" xfId="12999"/>
    <cellStyle name="常规 11 2 9 3 2" xfId="13000"/>
    <cellStyle name="常规 11 2 9 4" xfId="13001"/>
    <cellStyle name="常规 33 12 5" xfId="13002"/>
    <cellStyle name="常规 12 16 4 4" xfId="13003"/>
    <cellStyle name="常规 12 21 4 4" xfId="13004"/>
    <cellStyle name="常规 7 40 3 4" xfId="13005"/>
    <cellStyle name="常规 7 35 3 4" xfId="13006"/>
    <cellStyle name="常规 11 25 10" xfId="13007"/>
    <cellStyle name="常规 11 30 10" xfId="13008"/>
    <cellStyle name="常规 33 12 5 2" xfId="13009"/>
    <cellStyle name="常规 11 25 10 2" xfId="13010"/>
    <cellStyle name="常规 11 30 10 2" xfId="13011"/>
    <cellStyle name="常规 33 12 6" xfId="13012"/>
    <cellStyle name="常规 11 25 11" xfId="13013"/>
    <cellStyle name="常规 11 30 11" xfId="13014"/>
    <cellStyle name="常规 33 12 6 2" xfId="13015"/>
    <cellStyle name="常规 11 25 11 2" xfId="13016"/>
    <cellStyle name="常规 11 30 11 2" xfId="13017"/>
    <cellStyle name="常规 33 12 7" xfId="13018"/>
    <cellStyle name="常规 11 25 12" xfId="13019"/>
    <cellStyle name="常规 11 30 12" xfId="13020"/>
    <cellStyle name="常规 33 12 7 2" xfId="13021"/>
    <cellStyle name="常规 11 25 12 2" xfId="13022"/>
    <cellStyle name="常规 11 30 12 2" xfId="13023"/>
    <cellStyle name="常规 33 12 8" xfId="13024"/>
    <cellStyle name="常规 11 25 13" xfId="13025"/>
    <cellStyle name="常规 11 30 13" xfId="13026"/>
    <cellStyle name="常规 33 12 8 2" xfId="13027"/>
    <cellStyle name="常规 11 25 13 2" xfId="13028"/>
    <cellStyle name="常规 11 30 13 2" xfId="13029"/>
    <cellStyle name="常规 33 12 9" xfId="13030"/>
    <cellStyle name="常规 11 25 14" xfId="13031"/>
    <cellStyle name="常规 11 30 14" xfId="13032"/>
    <cellStyle name="常规 33 12 9 2" xfId="13033"/>
    <cellStyle name="常规 14 7 17" xfId="13034"/>
    <cellStyle name="常规 11 25 14 2" xfId="13035"/>
    <cellStyle name="常规 11 30 14 2" xfId="13036"/>
    <cellStyle name="常规 6 44 10" xfId="13037"/>
    <cellStyle name="常规 6 39 10" xfId="13038"/>
    <cellStyle name="常规 28 4 10" xfId="13039"/>
    <cellStyle name="常规 33 4 10" xfId="13040"/>
    <cellStyle name="常规 11 25 15" xfId="13041"/>
    <cellStyle name="常规 11 30 15" xfId="13042"/>
    <cellStyle name="常规 11 30 20" xfId="13043"/>
    <cellStyle name="常规 6 44 10 2" xfId="13044"/>
    <cellStyle name="常规 6 39 10 2" xfId="13045"/>
    <cellStyle name="常规 33 4 10 2" xfId="13046"/>
    <cellStyle name="常规 11 25 15 2" xfId="13047"/>
    <cellStyle name="常规 11 30 15 2" xfId="13048"/>
    <cellStyle name="常规 6 44 11" xfId="13049"/>
    <cellStyle name="常规 6 39 11" xfId="13050"/>
    <cellStyle name="常规 28 4 11" xfId="13051"/>
    <cellStyle name="常规 33 4 11" xfId="13052"/>
    <cellStyle name="常规 11 25 16" xfId="13053"/>
    <cellStyle name="常规 11 30 16" xfId="13054"/>
    <cellStyle name="常规 11 30 21" xfId="13055"/>
    <cellStyle name="常规 6 44 11 2" xfId="13056"/>
    <cellStyle name="常规 6 39 11 2" xfId="13057"/>
    <cellStyle name="常规 33 4 11 2" xfId="13058"/>
    <cellStyle name="常规 11 25 16 2" xfId="13059"/>
    <cellStyle name="常规 11 30 16 2" xfId="13060"/>
    <cellStyle name="常规 6 44 12" xfId="13061"/>
    <cellStyle name="常规 6 39 12" xfId="13062"/>
    <cellStyle name="常规 33 4 12" xfId="13063"/>
    <cellStyle name="常规 17 25 8 2" xfId="13064"/>
    <cellStyle name="常规 17 30 8 2" xfId="13065"/>
    <cellStyle name="常规 22 25 8 2" xfId="13066"/>
    <cellStyle name="常规 22 30 8 2" xfId="13067"/>
    <cellStyle name="常规 11 25 17" xfId="13068"/>
    <cellStyle name="常规 11 30 17" xfId="13069"/>
    <cellStyle name="常规 11 30 22" xfId="13070"/>
    <cellStyle name="常规 6 44 12 2" xfId="13071"/>
    <cellStyle name="常规 6 39 12 2" xfId="13072"/>
    <cellStyle name="常规 33 4 12 2" xfId="13073"/>
    <cellStyle name="常规 11 25 17 2" xfId="13074"/>
    <cellStyle name="常规 11 30 17 2" xfId="13075"/>
    <cellStyle name="常规 11 25 2" xfId="13076"/>
    <cellStyle name="常规 11 30 2" xfId="13077"/>
    <cellStyle name="常规 11 25 2 2" xfId="13078"/>
    <cellStyle name="常规 11 30 2 2" xfId="13079"/>
    <cellStyle name="常规 11 25 2 2 2" xfId="13080"/>
    <cellStyle name="常规 11 30 2 2 2" xfId="13081"/>
    <cellStyle name="常规 11 25 2 3" xfId="13082"/>
    <cellStyle name="常规 11 30 2 3" xfId="13083"/>
    <cellStyle name="常规 11 25 2 3 2" xfId="13084"/>
    <cellStyle name="常规 11 30 2 3 2" xfId="13085"/>
    <cellStyle name="常规 11 25 2 4" xfId="13086"/>
    <cellStyle name="常规 11 30 2 4" xfId="13087"/>
    <cellStyle name="常规 6 44 2" xfId="13088"/>
    <cellStyle name="常规 6 39 2" xfId="13089"/>
    <cellStyle name="常规 28 4 2" xfId="13090"/>
    <cellStyle name="常规 33 4 2" xfId="13091"/>
    <cellStyle name="常规 27 17 5 2" xfId="13092"/>
    <cellStyle name="常规 27 22 5 2" xfId="13093"/>
    <cellStyle name="常规 11 25 3" xfId="13094"/>
    <cellStyle name="常规 11 30 3" xfId="13095"/>
    <cellStyle name="常规 6 44 2 2" xfId="13096"/>
    <cellStyle name="常规 6 39 2 2" xfId="13097"/>
    <cellStyle name="常规 28 4 2 2" xfId="13098"/>
    <cellStyle name="常规 33 4 2 2" xfId="13099"/>
    <cellStyle name="常规 11 25 3 2" xfId="13100"/>
    <cellStyle name="常规 11 30 3 2" xfId="13101"/>
    <cellStyle name="常规 6 44 2 2 2" xfId="13102"/>
    <cellStyle name="常规 6 39 2 2 2" xfId="13103"/>
    <cellStyle name="常规 28 4 2 2 2" xfId="13104"/>
    <cellStyle name="常规 11 25 3 2 2" xfId="13105"/>
    <cellStyle name="常规 11 30 3 2 2" xfId="13106"/>
    <cellStyle name="常规 6 44 2 3" xfId="13107"/>
    <cellStyle name="常规 6 39 2 3" xfId="13108"/>
    <cellStyle name="常规 28 4 2 3" xfId="13109"/>
    <cellStyle name="常规 11 25 3 3" xfId="13110"/>
    <cellStyle name="常规 11 30 3 3" xfId="13111"/>
    <cellStyle name="常规 11 25 3 3 2" xfId="13112"/>
    <cellStyle name="常规 11 30 3 3 2" xfId="13113"/>
    <cellStyle name="常规 6 44 2 4" xfId="13114"/>
    <cellStyle name="常规 6 39 2 4" xfId="13115"/>
    <cellStyle name="常规 28 4 2 4" xfId="13116"/>
    <cellStyle name="常规 11 25 3 4" xfId="13117"/>
    <cellStyle name="常规 11 30 3 4" xfId="13118"/>
    <cellStyle name="常规 6 44 3" xfId="13119"/>
    <cellStyle name="常规 6 39 3" xfId="13120"/>
    <cellStyle name="常规 28 4 3" xfId="13121"/>
    <cellStyle name="常规 33 4 3" xfId="13122"/>
    <cellStyle name="常规 11 25 4" xfId="13123"/>
    <cellStyle name="常规 11 30 4" xfId="13124"/>
    <cellStyle name="常规 6 44 3 2" xfId="13125"/>
    <cellStyle name="常规 6 39 3 2" xfId="13126"/>
    <cellStyle name="常规 28 4 3 2" xfId="13127"/>
    <cellStyle name="常规 33 4 3 2" xfId="13128"/>
    <cellStyle name="常规 11 25 4 2" xfId="13129"/>
    <cellStyle name="常规 11 30 4 2" xfId="13130"/>
    <cellStyle name="常规 11 25 4 2 2" xfId="13131"/>
    <cellStyle name="常规 11 30 4 2 2" xfId="13132"/>
    <cellStyle name="常规 6 44 4" xfId="13133"/>
    <cellStyle name="常规 6 39 4" xfId="13134"/>
    <cellStyle name="常规 28 4 4" xfId="13135"/>
    <cellStyle name="常规 33 4 4" xfId="13136"/>
    <cellStyle name="常规 11 25 5" xfId="13137"/>
    <cellStyle name="常规 11 30 5" xfId="13138"/>
    <cellStyle name="常规 6 44 4 2" xfId="13139"/>
    <cellStyle name="常规 6 39 4 2" xfId="13140"/>
    <cellStyle name="常规 28 4 4 2" xfId="13141"/>
    <cellStyle name="常规 33 4 4 2" xfId="13142"/>
    <cellStyle name="常规 11 25 5 2" xfId="13143"/>
    <cellStyle name="常规 11 30 5 2" xfId="13144"/>
    <cellStyle name="常规 6 44 5" xfId="13145"/>
    <cellStyle name="常规 6 39 5" xfId="13146"/>
    <cellStyle name="常规 28 4 5" xfId="13147"/>
    <cellStyle name="常规 33 4 5" xfId="13148"/>
    <cellStyle name="常规 11 25 6" xfId="13149"/>
    <cellStyle name="常规 11 30 6" xfId="13150"/>
    <cellStyle name="常规 6 44 5 2" xfId="13151"/>
    <cellStyle name="常规 6 39 5 2" xfId="13152"/>
    <cellStyle name="常规 28 4 5 2" xfId="13153"/>
    <cellStyle name="常规 33 4 5 2" xfId="13154"/>
    <cellStyle name="常规 11 25 6 2" xfId="13155"/>
    <cellStyle name="常规 11 30 6 2" xfId="13156"/>
    <cellStyle name="常规 6 44 6" xfId="13157"/>
    <cellStyle name="常规 6 39 6" xfId="13158"/>
    <cellStyle name="常规 28 4 6" xfId="13159"/>
    <cellStyle name="常规 33 4 6" xfId="13160"/>
    <cellStyle name="常规 11 25 7" xfId="13161"/>
    <cellStyle name="常规 11 30 7" xfId="13162"/>
    <cellStyle name="常规 6 44 6 2" xfId="13163"/>
    <cellStyle name="常规 6 39 6 2" xfId="13164"/>
    <cellStyle name="常规 28 4 6 2" xfId="13165"/>
    <cellStyle name="常规 33 4 6 2" xfId="13166"/>
    <cellStyle name="常规 11 25 7 2" xfId="13167"/>
    <cellStyle name="常规 11 30 7 2" xfId="13168"/>
    <cellStyle name="常规 6 44 7" xfId="13169"/>
    <cellStyle name="常规 6 39 7" xfId="13170"/>
    <cellStyle name="常规 28 4 7" xfId="13171"/>
    <cellStyle name="常规 33 4 7" xfId="13172"/>
    <cellStyle name="常规 11 25 8" xfId="13173"/>
    <cellStyle name="常规 11 30 8" xfId="13174"/>
    <cellStyle name="常规 6 44 7 2" xfId="13175"/>
    <cellStyle name="常规 6 39 7 2" xfId="13176"/>
    <cellStyle name="常规 28 4 7 2" xfId="13177"/>
    <cellStyle name="常规 33 4 7 2" xfId="13178"/>
    <cellStyle name="常规 11 25 8 2" xfId="13179"/>
    <cellStyle name="常规 11 30 8 2" xfId="13180"/>
    <cellStyle name="常规 6 44 8" xfId="13181"/>
    <cellStyle name="常规 6 39 8" xfId="13182"/>
    <cellStyle name="常规 28 4 8" xfId="13183"/>
    <cellStyle name="常规 33 4 8" xfId="13184"/>
    <cellStyle name="常规 11 25 9" xfId="13185"/>
    <cellStyle name="常规 11 30 9" xfId="13186"/>
    <cellStyle name="常规 6 44 8 2" xfId="13187"/>
    <cellStyle name="常规 6 39 8 2" xfId="13188"/>
    <cellStyle name="常规 33 4 8 2" xfId="13189"/>
    <cellStyle name="常规 11 25 9 2" xfId="13190"/>
    <cellStyle name="常规 11 30 9 2" xfId="13191"/>
    <cellStyle name="常规 11 26" xfId="13192"/>
    <cellStyle name="常规 11 31" xfId="13193"/>
    <cellStyle name="强调文字颜色 5 3 2" xfId="13194"/>
    <cellStyle name="常规 33 17 5" xfId="13195"/>
    <cellStyle name="常规 33 22 5" xfId="13196"/>
    <cellStyle name="常规 11 26 10" xfId="13197"/>
    <cellStyle name="常规 11 31 10" xfId="13198"/>
    <cellStyle name="强调文字颜色 5 3 2 2" xfId="13199"/>
    <cellStyle name="常规 33 17 5 2" xfId="13200"/>
    <cellStyle name="常规 33 22 5 2" xfId="13201"/>
    <cellStyle name="常规 11 26 10 2" xfId="13202"/>
    <cellStyle name="常规 11 31 10 2" xfId="13203"/>
    <cellStyle name="强调文字颜色 5 3 3" xfId="13204"/>
    <cellStyle name="常规 33 17 6" xfId="13205"/>
    <cellStyle name="常规 33 22 6" xfId="13206"/>
    <cellStyle name="常规 11 26 11" xfId="13207"/>
    <cellStyle name="常规 11 31 11" xfId="13208"/>
    <cellStyle name="输入 3 3 2 6" xfId="13209"/>
    <cellStyle name="常规 33 17 6 2" xfId="13210"/>
    <cellStyle name="常规 33 22 6 2" xfId="13211"/>
    <cellStyle name="常规 11 26 11 2" xfId="13212"/>
    <cellStyle name="常规 11 31 11 2" xfId="13213"/>
    <cellStyle name="强调文字颜色 5 3 4" xfId="13214"/>
    <cellStyle name="常规 33 17 7" xfId="13215"/>
    <cellStyle name="常规 33 22 7" xfId="13216"/>
    <cellStyle name="常规 11 26 12" xfId="13217"/>
    <cellStyle name="常规 11 31 12" xfId="13218"/>
    <cellStyle name="常规 33 17 7 2" xfId="13219"/>
    <cellStyle name="常规 33 22 7 2" xfId="13220"/>
    <cellStyle name="常规 11 26 12 2" xfId="13221"/>
    <cellStyle name="常规 11 31 12 2" xfId="13222"/>
    <cellStyle name="强调文字颜色 5 3 5" xfId="13223"/>
    <cellStyle name="常规 33 17 8" xfId="13224"/>
    <cellStyle name="常规 33 22 8" xfId="13225"/>
    <cellStyle name="常规 11 26 13" xfId="13226"/>
    <cellStyle name="常规 11 31 13" xfId="13227"/>
    <cellStyle name="常规 33 17 8 2" xfId="13228"/>
    <cellStyle name="常规 33 22 8 2" xfId="13229"/>
    <cellStyle name="常规 11 26 13 2" xfId="13230"/>
    <cellStyle name="常规 11 31 13 2" xfId="13231"/>
    <cellStyle name="常规 33 17 9" xfId="13232"/>
    <cellStyle name="常规 33 22 9" xfId="13233"/>
    <cellStyle name="常规 11 26 14" xfId="13234"/>
    <cellStyle name="常规 11 31 14" xfId="13235"/>
    <cellStyle name="常规 33 17 9 2" xfId="13236"/>
    <cellStyle name="常规 33 22 9 2" xfId="13237"/>
    <cellStyle name="常规 15 7 17" xfId="13238"/>
    <cellStyle name="常规 11 26 14 2" xfId="13239"/>
    <cellStyle name="常规 11 31 14 2" xfId="13240"/>
    <cellStyle name="常规 11 26 15" xfId="13241"/>
    <cellStyle name="常规 11 31 15" xfId="13242"/>
    <cellStyle name="常规 11 26 15 2" xfId="13243"/>
    <cellStyle name="常规 11 31 15 2" xfId="13244"/>
    <cellStyle name="常规 11 26 16" xfId="13245"/>
    <cellStyle name="常规 11 31 16" xfId="13246"/>
    <cellStyle name="常规 11 26 16 2" xfId="13247"/>
    <cellStyle name="常规 11 31 16 2" xfId="13248"/>
    <cellStyle name="常规 11 26 17" xfId="13249"/>
    <cellStyle name="常规 11 31 17" xfId="13250"/>
    <cellStyle name="常规 11 26 17 2" xfId="13251"/>
    <cellStyle name="常规 11 31 17 2" xfId="13252"/>
    <cellStyle name="常规 11 26 18" xfId="13253"/>
    <cellStyle name="常规 11 31 18" xfId="13254"/>
    <cellStyle name="常规 11 26 2" xfId="13255"/>
    <cellStyle name="常规 11 31 2" xfId="13256"/>
    <cellStyle name="常规 2 2 2 3 3" xfId="13257"/>
    <cellStyle name="常规 11 26 2 2 2" xfId="13258"/>
    <cellStyle name="常规 11 31 2 2 2" xfId="13259"/>
    <cellStyle name="常规 2 2 2 4 3" xfId="13260"/>
    <cellStyle name="常规 11 26 2 3 2" xfId="13261"/>
    <cellStyle name="常规 11 31 2 3 2" xfId="13262"/>
    <cellStyle name="常规 11 26 2 4" xfId="13263"/>
    <cellStyle name="常规 11 31 2 4" xfId="13264"/>
    <cellStyle name="常规 6 50 2" xfId="13265"/>
    <cellStyle name="常规 6 45 2" xfId="13266"/>
    <cellStyle name="常规 33 5 2" xfId="13267"/>
    <cellStyle name="常规 28 5 2" xfId="13268"/>
    <cellStyle name="常规 27 17 6 2" xfId="13269"/>
    <cellStyle name="常规 27 22 6 2" xfId="13270"/>
    <cellStyle name="常规 11 26 3" xfId="13271"/>
    <cellStyle name="常规 11 31 3" xfId="13272"/>
    <cellStyle name="常规 6 50 2 2" xfId="13273"/>
    <cellStyle name="常规 6 45 2 2" xfId="13274"/>
    <cellStyle name="常规 33 5 2 2" xfId="13275"/>
    <cellStyle name="常规 28 5 2 2" xfId="13276"/>
    <cellStyle name="常规 11 26 3 2" xfId="13277"/>
    <cellStyle name="常规 11 31 3 2" xfId="13278"/>
    <cellStyle name="常规 6 45 2 2 2" xfId="13279"/>
    <cellStyle name="常规 28 5 2 2 2" xfId="13280"/>
    <cellStyle name="常规 2 2 3 3 3" xfId="13281"/>
    <cellStyle name="常规 11 26 3 2 2" xfId="13282"/>
    <cellStyle name="常规 11 31 3 2 2" xfId="13283"/>
    <cellStyle name="常规 6 45 2 3" xfId="13284"/>
    <cellStyle name="常规 28 5 2 3" xfId="13285"/>
    <cellStyle name="常规 11 26 3 3" xfId="13286"/>
    <cellStyle name="常规 11 31 3 3" xfId="13287"/>
    <cellStyle name="常规 2 2 3 4 3" xfId="13288"/>
    <cellStyle name="常规 11 26 3 3 2" xfId="13289"/>
    <cellStyle name="常规 11 31 3 3 2" xfId="13290"/>
    <cellStyle name="常规 6 45 2 4" xfId="13291"/>
    <cellStyle name="常规 28 5 2 4" xfId="13292"/>
    <cellStyle name="常规 11 26 3 4" xfId="13293"/>
    <cellStyle name="常规 11 31 3 4" xfId="13294"/>
    <cellStyle name="常规 6 50 3" xfId="13295"/>
    <cellStyle name="常规 6 45 3" xfId="13296"/>
    <cellStyle name="常规 33 5 3" xfId="13297"/>
    <cellStyle name="常规 28 5 3" xfId="13298"/>
    <cellStyle name="常规 11 26 4" xfId="13299"/>
    <cellStyle name="常规 11 31 4" xfId="13300"/>
    <cellStyle name="常规 6 50 3 2" xfId="13301"/>
    <cellStyle name="常规 6 45 3 2" xfId="13302"/>
    <cellStyle name="常规 33 5 3 2" xfId="13303"/>
    <cellStyle name="常规 28 5 3 2" xfId="13304"/>
    <cellStyle name="常规 11 26 4 2" xfId="13305"/>
    <cellStyle name="常规 11 31 4 2" xfId="13306"/>
    <cellStyle name="常规 11 26 4 2 2" xfId="13307"/>
    <cellStyle name="常规 11 31 4 2 2" xfId="13308"/>
    <cellStyle name="常规 6 45 3 3" xfId="13309"/>
    <cellStyle name="常规 28 5 3 3" xfId="13310"/>
    <cellStyle name="常规 11 26 4 3" xfId="13311"/>
    <cellStyle name="常规 11 31 4 3" xfId="13312"/>
    <cellStyle name="常规 11 26 4 3 2" xfId="13313"/>
    <cellStyle name="常规 11 31 4 3 2" xfId="13314"/>
    <cellStyle name="常规 11 26 4 4" xfId="13315"/>
    <cellStyle name="常规 11 31 4 4" xfId="13316"/>
    <cellStyle name="常规 6 50 4" xfId="13317"/>
    <cellStyle name="常规 6 45 4" xfId="13318"/>
    <cellStyle name="常规 33 5 4" xfId="13319"/>
    <cellStyle name="常规 28 5 4" xfId="13320"/>
    <cellStyle name="常规 11 26 5" xfId="13321"/>
    <cellStyle name="常规 11 31 5" xfId="13322"/>
    <cellStyle name="常规 6 45 4 2" xfId="13323"/>
    <cellStyle name="常规 33 5 4 2" xfId="13324"/>
    <cellStyle name="常规 28 5 4 2" xfId="13325"/>
    <cellStyle name="常规 11 26 5 2" xfId="13326"/>
    <cellStyle name="常规 11 31 5 2" xfId="13327"/>
    <cellStyle name="常规 6 45 5" xfId="13328"/>
    <cellStyle name="常规 33 5 5" xfId="13329"/>
    <cellStyle name="常规 28 5 5" xfId="13330"/>
    <cellStyle name="常规 11 26 6" xfId="13331"/>
    <cellStyle name="常规 11 31 6" xfId="13332"/>
    <cellStyle name="常规 11 26 6 2" xfId="13333"/>
    <cellStyle name="常规 11 31 6 2" xfId="13334"/>
    <cellStyle name="常规 6 45 6" xfId="13335"/>
    <cellStyle name="常规 33 5 6" xfId="13336"/>
    <cellStyle name="常规 28 5 6" xfId="13337"/>
    <cellStyle name="常规 11 26 7" xfId="13338"/>
    <cellStyle name="常规 11 31 7" xfId="13339"/>
    <cellStyle name="常规 11 26 7 2" xfId="13340"/>
    <cellStyle name="常规 11 31 7 2" xfId="13341"/>
    <cellStyle name="常规 6 45 7" xfId="13342"/>
    <cellStyle name="常规 33 5 7" xfId="13343"/>
    <cellStyle name="常规 28 5 7" xfId="13344"/>
    <cellStyle name="常规 11 26 8" xfId="13345"/>
    <cellStyle name="常规 11 31 8" xfId="13346"/>
    <cellStyle name="常规 11 26 8 2" xfId="13347"/>
    <cellStyle name="常规 11 31 8 2" xfId="13348"/>
    <cellStyle name="常规 11 26 9" xfId="13349"/>
    <cellStyle name="常规 11 31 9" xfId="13350"/>
    <cellStyle name="常规 11 26 9 2" xfId="13351"/>
    <cellStyle name="常规 11 31 9 2" xfId="13352"/>
    <cellStyle name="常规 11 27" xfId="13353"/>
    <cellStyle name="常规 11 32" xfId="13354"/>
    <cellStyle name="强调文字颜色 5 8 2" xfId="13355"/>
    <cellStyle name="常规 33 27 5" xfId="13356"/>
    <cellStyle name="常规 33 32 5" xfId="13357"/>
    <cellStyle name="常规 11 27 10" xfId="13358"/>
    <cellStyle name="常规 11 32 10" xfId="13359"/>
    <cellStyle name="强调文字颜色 5 8 2 2" xfId="13360"/>
    <cellStyle name="常规 33 27 5 2" xfId="13361"/>
    <cellStyle name="常规 33 32 5 2" xfId="13362"/>
    <cellStyle name="常规 11 27 10 2" xfId="13363"/>
    <cellStyle name="常规 11 32 10 2" xfId="13364"/>
    <cellStyle name="强调文字颜色 5 8 3 2" xfId="13365"/>
    <cellStyle name="常规 33 27 6 2" xfId="13366"/>
    <cellStyle name="常规 33 32 6 2" xfId="13367"/>
    <cellStyle name="常规 11 27 11 2" xfId="13368"/>
    <cellStyle name="常规 11 32 11 2" xfId="13369"/>
    <cellStyle name="强调文字颜色 5 8 4" xfId="13370"/>
    <cellStyle name="常规 33 27 7" xfId="13371"/>
    <cellStyle name="常规 33 32 7" xfId="13372"/>
    <cellStyle name="常规 11 27 12" xfId="13373"/>
    <cellStyle name="常规 11 32 12" xfId="13374"/>
    <cellStyle name="常规 33 27 7 2" xfId="13375"/>
    <cellStyle name="常规 33 32 7 2" xfId="13376"/>
    <cellStyle name="常规 11 27 12 2" xfId="13377"/>
    <cellStyle name="常规 11 32 12 2" xfId="13378"/>
    <cellStyle name="常规 33 27 8 2" xfId="13379"/>
    <cellStyle name="常规 33 32 8 2" xfId="13380"/>
    <cellStyle name="常规 11 27 13 2" xfId="13381"/>
    <cellStyle name="常规 11 32 13 2" xfId="13382"/>
    <cellStyle name="强调文字颜色 5 8 6" xfId="13383"/>
    <cellStyle name="常规 33 27 9" xfId="13384"/>
    <cellStyle name="常规 33 32 9" xfId="13385"/>
    <cellStyle name="常规 11 27 14" xfId="13386"/>
    <cellStyle name="常规 11 32 14" xfId="13387"/>
    <cellStyle name="常规 33 27 9 2" xfId="13388"/>
    <cellStyle name="常规 33 32 9 2" xfId="13389"/>
    <cellStyle name="常规 11 27 14 2" xfId="13390"/>
    <cellStyle name="常规 11 32 14 2" xfId="13391"/>
    <cellStyle name="常规 11 27 15 2" xfId="13392"/>
    <cellStyle name="常规 11 32 15 2" xfId="13393"/>
    <cellStyle name="常规 11 27 16" xfId="13394"/>
    <cellStyle name="常规 11 32 16" xfId="13395"/>
    <cellStyle name="常规 11 27 16 2" xfId="13396"/>
    <cellStyle name="常规 11 32 16 2" xfId="13397"/>
    <cellStyle name="常规 11 27 17" xfId="13398"/>
    <cellStyle name="常规 11 32 17" xfId="13399"/>
    <cellStyle name="常规 9 3 2 3" xfId="13400"/>
    <cellStyle name="常规 11 27 17 2" xfId="13401"/>
    <cellStyle name="常规 11 32 17 2" xfId="13402"/>
    <cellStyle name="常规 11 27 18" xfId="13403"/>
    <cellStyle name="常规 11 32 18" xfId="13404"/>
    <cellStyle name="常规 11 27 2" xfId="13405"/>
    <cellStyle name="常规 11 32 2" xfId="13406"/>
    <cellStyle name="常规 11 27 2 2" xfId="13407"/>
    <cellStyle name="常规 11 32 2 2" xfId="13408"/>
    <cellStyle name="常规 2 3 2 3 3" xfId="13409"/>
    <cellStyle name="常规 11 27 2 2 2" xfId="13410"/>
    <cellStyle name="常规 11 32 2 2 2" xfId="13411"/>
    <cellStyle name="常规 11 27 2 3" xfId="13412"/>
    <cellStyle name="常规 11 32 2 3" xfId="13413"/>
    <cellStyle name="常规 11 27 2 3 2" xfId="13414"/>
    <cellStyle name="常规 11 32 2 3 2" xfId="13415"/>
    <cellStyle name="常规 11 27 2 4" xfId="13416"/>
    <cellStyle name="常规 11 32 2 4" xfId="13417"/>
    <cellStyle name="常规 6 51 2" xfId="13418"/>
    <cellStyle name="常规 6 46 2" xfId="13419"/>
    <cellStyle name="常规 33 6 2" xfId="13420"/>
    <cellStyle name="常规 28 6 2" xfId="13421"/>
    <cellStyle name="常规 27 17 7 2" xfId="13422"/>
    <cellStyle name="常规 27 22 7 2" xfId="13423"/>
    <cellStyle name="常规 11 27 3" xfId="13424"/>
    <cellStyle name="常规 11 32 3" xfId="13425"/>
    <cellStyle name="常规 6 51 2 2" xfId="13426"/>
    <cellStyle name="常规 6 46 2 2" xfId="13427"/>
    <cellStyle name="常规 33 6 2 2" xfId="13428"/>
    <cellStyle name="常规 28 6 2 2" xfId="13429"/>
    <cellStyle name="常规 11 27 3 2" xfId="13430"/>
    <cellStyle name="常规 11 32 3 2" xfId="13431"/>
    <cellStyle name="常规 6 46 2 2 2" xfId="13432"/>
    <cellStyle name="常规 28 6 2 2 2" xfId="13433"/>
    <cellStyle name="常规 2 3 3 3 3" xfId="13434"/>
    <cellStyle name="常规 11 27 3 2 2" xfId="13435"/>
    <cellStyle name="常规 11 32 3 2 2" xfId="13436"/>
    <cellStyle name="常规 6 46 2 3" xfId="13437"/>
    <cellStyle name="常规 28 6 2 3" xfId="13438"/>
    <cellStyle name="常规 11 27 3 3" xfId="13439"/>
    <cellStyle name="常规 11 32 3 3" xfId="13440"/>
    <cellStyle name="常规 2 3 3 4 3" xfId="13441"/>
    <cellStyle name="常规 11 27 3 3 2" xfId="13442"/>
    <cellStyle name="常规 11 32 3 3 2" xfId="13443"/>
    <cellStyle name="常规 6 46 2 4" xfId="13444"/>
    <cellStyle name="常规 28 6 2 4" xfId="13445"/>
    <cellStyle name="常规 11 27 3 4" xfId="13446"/>
    <cellStyle name="常规 11 32 3 4" xfId="13447"/>
    <cellStyle name="常规 6 51 3" xfId="13448"/>
    <cellStyle name="常规 6 46 3" xfId="13449"/>
    <cellStyle name="常规 33 6 3" xfId="13450"/>
    <cellStyle name="常规 28 6 3" xfId="13451"/>
    <cellStyle name="常规 11 27 4" xfId="13452"/>
    <cellStyle name="常规 11 32 4" xfId="13453"/>
    <cellStyle name="常规 6 51 3 2" xfId="13454"/>
    <cellStyle name="常规 6 46 3 2" xfId="13455"/>
    <cellStyle name="常规 33 6 3 2" xfId="13456"/>
    <cellStyle name="常规 28 6 3 2" xfId="13457"/>
    <cellStyle name="常规 11 27 4 2" xfId="13458"/>
    <cellStyle name="常规 11 32 4 2" xfId="13459"/>
    <cellStyle name="常规 11 27 4 2 2" xfId="13460"/>
    <cellStyle name="常规 11 32 4 2 2" xfId="13461"/>
    <cellStyle name="常规 9 33 3 4" xfId="13462"/>
    <cellStyle name="常规 9 28 3 4" xfId="13463"/>
    <cellStyle name="常规 26 10 10" xfId="13464"/>
    <cellStyle name="常规 11 27 4 3" xfId="13465"/>
    <cellStyle name="常规 11 32 4 3" xfId="13466"/>
    <cellStyle name="常规 26 10 10 2" xfId="13467"/>
    <cellStyle name="常规 11 27 4 3 2" xfId="13468"/>
    <cellStyle name="常规 11 32 4 3 2" xfId="13469"/>
    <cellStyle name="常规 26 10 11" xfId="13470"/>
    <cellStyle name="常规 11 27 4 4" xfId="13471"/>
    <cellStyle name="常规 11 32 4 4" xfId="13472"/>
    <cellStyle name="常规 6 51 4" xfId="13473"/>
    <cellStyle name="常规 6 46 4" xfId="13474"/>
    <cellStyle name="常规 33 6 4" xfId="13475"/>
    <cellStyle name="常规 28 6 4" xfId="13476"/>
    <cellStyle name="常规 11 27 5" xfId="13477"/>
    <cellStyle name="常规 11 32 5" xfId="13478"/>
    <cellStyle name="常规 11 27 5 2" xfId="13479"/>
    <cellStyle name="常规 11 32 5 2" xfId="13480"/>
    <cellStyle name="常规 6 46 5" xfId="13481"/>
    <cellStyle name="常规 33 6 5" xfId="13482"/>
    <cellStyle name="常规 28 6 5" xfId="13483"/>
    <cellStyle name="常规 11 27 6" xfId="13484"/>
    <cellStyle name="常规 11 32 6" xfId="13485"/>
    <cellStyle name="常规 11 27 6 2" xfId="13486"/>
    <cellStyle name="常规 11 32 6 2" xfId="13487"/>
    <cellStyle name="常规 6 46 6" xfId="13488"/>
    <cellStyle name="常规 33 6 6" xfId="13489"/>
    <cellStyle name="常规 28 6 6" xfId="13490"/>
    <cellStyle name="常规 11 27 7" xfId="13491"/>
    <cellStyle name="常规 11 32 7" xfId="13492"/>
    <cellStyle name="常规 11 27 7 2" xfId="13493"/>
    <cellStyle name="常规 11 32 7 2" xfId="13494"/>
    <cellStyle name="常规 6 46 7" xfId="13495"/>
    <cellStyle name="常规 33 6 7" xfId="13496"/>
    <cellStyle name="常规 28 6 7" xfId="13497"/>
    <cellStyle name="常规 11 27 8" xfId="13498"/>
    <cellStyle name="常规 11 32 8" xfId="13499"/>
    <cellStyle name="常规 11 27 8 2" xfId="13500"/>
    <cellStyle name="常规 11 32 8 2" xfId="13501"/>
    <cellStyle name="常规 11 27 9" xfId="13502"/>
    <cellStyle name="常规 11 32 9" xfId="13503"/>
    <cellStyle name="常规 11 27 9 2" xfId="13504"/>
    <cellStyle name="常规 11 32 9 2" xfId="13505"/>
    <cellStyle name="常规 6 8 2 5" xfId="13506"/>
    <cellStyle name="常规 33 37 5" xfId="13507"/>
    <cellStyle name="常规 33 42 5" xfId="13508"/>
    <cellStyle name="常规 11 28 10" xfId="13509"/>
    <cellStyle name="常规 11 33 10" xfId="13510"/>
    <cellStyle name="常规 33 37 5 2" xfId="13511"/>
    <cellStyle name="常规 33 42 5 2" xfId="13512"/>
    <cellStyle name="常规 11 28 10 2" xfId="13513"/>
    <cellStyle name="常规 11 33 10 2" xfId="13514"/>
    <cellStyle name="常规 33 37 6" xfId="13515"/>
    <cellStyle name="常规 33 42 6" xfId="13516"/>
    <cellStyle name="常规 11 28 11" xfId="13517"/>
    <cellStyle name="常规 11 33 11" xfId="13518"/>
    <cellStyle name="常规 33 37 6 2" xfId="13519"/>
    <cellStyle name="常规 33 42 6 2" xfId="13520"/>
    <cellStyle name="常规 11 28 11 2" xfId="13521"/>
    <cellStyle name="常规 11 33 11 2" xfId="13522"/>
    <cellStyle name="常规 17 13 14 2" xfId="13523"/>
    <cellStyle name="常规 22 13 14 2" xfId="13524"/>
    <cellStyle name="常规 33 37 7" xfId="13525"/>
    <cellStyle name="常规 33 42 7" xfId="13526"/>
    <cellStyle name="常规 11 28 12" xfId="13527"/>
    <cellStyle name="常规 11 33 12" xfId="13528"/>
    <cellStyle name="常规 33 37 7 2" xfId="13529"/>
    <cellStyle name="常规 33 42 7 2" xfId="13530"/>
    <cellStyle name="常规 11 28 12 2" xfId="13531"/>
    <cellStyle name="常规 11 33 12 2" xfId="13532"/>
    <cellStyle name="常规 33 37 8" xfId="13533"/>
    <cellStyle name="常规 33 42 8" xfId="13534"/>
    <cellStyle name="常规 3 35 12 2" xfId="13535"/>
    <cellStyle name="常规 3 40 12 2" xfId="13536"/>
    <cellStyle name="常规 11 28 13" xfId="13537"/>
    <cellStyle name="常规 11 33 13" xfId="13538"/>
    <cellStyle name="常规 7 24 10" xfId="13539"/>
    <cellStyle name="常规 7 19 10" xfId="13540"/>
    <cellStyle name="常规 33 37 8 2" xfId="13541"/>
    <cellStyle name="常规 33 42 8 2" xfId="13542"/>
    <cellStyle name="常规 11 28 13 2" xfId="13543"/>
    <cellStyle name="常规 11 33 13 2" xfId="13544"/>
    <cellStyle name="常规 12 10 15" xfId="13545"/>
    <cellStyle name="常规 33 37 9" xfId="13546"/>
    <cellStyle name="常规 33 42 9" xfId="13547"/>
    <cellStyle name="常规 11 28 14" xfId="13548"/>
    <cellStyle name="常规 11 33 14" xfId="13549"/>
    <cellStyle name="常规 33 37 9 2" xfId="13550"/>
    <cellStyle name="常规 33 42 9 2" xfId="13551"/>
    <cellStyle name="常规 17 7 17" xfId="13552"/>
    <cellStyle name="常规 22 7 17" xfId="13553"/>
    <cellStyle name="常规 11 28 14 2" xfId="13554"/>
    <cellStyle name="常规 11 33 14 2" xfId="13555"/>
    <cellStyle name="常规 11 28 15" xfId="13556"/>
    <cellStyle name="常规 11 33 15" xfId="13557"/>
    <cellStyle name="常规 11 28 15 2" xfId="13558"/>
    <cellStyle name="常规 11 33 15 2" xfId="13559"/>
    <cellStyle name="常规 6 47 11" xfId="13560"/>
    <cellStyle name="常规 33 7 11" xfId="13561"/>
    <cellStyle name="常规 33 18 11 2" xfId="13562"/>
    <cellStyle name="常规 33 23 11 2" xfId="13563"/>
    <cellStyle name="常规 11 28 16" xfId="13564"/>
    <cellStyle name="常规 11 33 16" xfId="13565"/>
    <cellStyle name="常规 11 28 16 2" xfId="13566"/>
    <cellStyle name="常规 11 33 16 2" xfId="13567"/>
    <cellStyle name="常规 2 3 6 2" xfId="13568"/>
    <cellStyle name="常规 11 28 18" xfId="13569"/>
    <cellStyle name="常规 11 33 18" xfId="13570"/>
    <cellStyle name="常规 11 28 2" xfId="13571"/>
    <cellStyle name="常规 11 33 2" xfId="13572"/>
    <cellStyle name="常规 11 28 2 2" xfId="13573"/>
    <cellStyle name="常规 11 33 2 2" xfId="13574"/>
    <cellStyle name="常规 11 28 2 3" xfId="13575"/>
    <cellStyle name="常规 11 33 2 3" xfId="13576"/>
    <cellStyle name="常规 11 28 2 3 2" xfId="13577"/>
    <cellStyle name="常规 11 33 2 3 2" xfId="13578"/>
    <cellStyle name="常规 11 28 2 4" xfId="13579"/>
    <cellStyle name="常规 11 33 2 4" xfId="13580"/>
    <cellStyle name="常规 6 52 2" xfId="13581"/>
    <cellStyle name="常规 6 47 2" xfId="13582"/>
    <cellStyle name="常规 33 7 2" xfId="13583"/>
    <cellStyle name="常规 28 7 2" xfId="13584"/>
    <cellStyle name="常规 27 17 8 2" xfId="13585"/>
    <cellStyle name="常规 27 22 8 2" xfId="13586"/>
    <cellStyle name="常规 11 28 3" xfId="13587"/>
    <cellStyle name="常规 11 33 3" xfId="13588"/>
    <cellStyle name="常规 6 52 2 2" xfId="13589"/>
    <cellStyle name="常规 6 47 2 2" xfId="13590"/>
    <cellStyle name="常规 33 7 2 2" xfId="13591"/>
    <cellStyle name="常规 28 7 2 2" xfId="13592"/>
    <cellStyle name="常规 11 28 3 2" xfId="13593"/>
    <cellStyle name="常规 11 33 3 2" xfId="13594"/>
    <cellStyle name="常规 11 28 3 2 2" xfId="13595"/>
    <cellStyle name="常规 11 33 3 2 2" xfId="13596"/>
    <cellStyle name="常规 11 28 3 3" xfId="13597"/>
    <cellStyle name="常规 11 33 3 3" xfId="13598"/>
    <cellStyle name="常规 11 28 3 3 2" xfId="13599"/>
    <cellStyle name="常规 11 33 3 3 2" xfId="13600"/>
    <cellStyle name="常规 11 28 3 4" xfId="13601"/>
    <cellStyle name="常规 11 33 3 4" xfId="13602"/>
    <cellStyle name="常规 6 52 3" xfId="13603"/>
    <cellStyle name="常规 6 47 3" xfId="13604"/>
    <cellStyle name="常规 33 7 3" xfId="13605"/>
    <cellStyle name="常规 28 7 3" xfId="13606"/>
    <cellStyle name="常规 11 28 4" xfId="13607"/>
    <cellStyle name="常规 11 33 4" xfId="13608"/>
    <cellStyle name="常规 11 28 4 2" xfId="13609"/>
    <cellStyle name="常规 11 33 4 2" xfId="13610"/>
    <cellStyle name="常规 11 28 4 2 2" xfId="13611"/>
    <cellStyle name="常规 11 33 4 2 2" xfId="13612"/>
    <cellStyle name="常规 9 34 3 4" xfId="13613"/>
    <cellStyle name="常规 9 29 3 4" xfId="13614"/>
    <cellStyle name="常规 26 15 10" xfId="13615"/>
    <cellStyle name="常规 26 20 10" xfId="13616"/>
    <cellStyle name="常规 11 28 4 3" xfId="13617"/>
    <cellStyle name="常规 11 33 4 3" xfId="13618"/>
    <cellStyle name="常规 26 15 10 2" xfId="13619"/>
    <cellStyle name="常规 26 20 10 2" xfId="13620"/>
    <cellStyle name="常规 11 28 4 3 2" xfId="13621"/>
    <cellStyle name="常规 11 33 4 3 2" xfId="13622"/>
    <cellStyle name="常规 26 15 11" xfId="13623"/>
    <cellStyle name="常规 26 20 11" xfId="13624"/>
    <cellStyle name="常规 11 28 4 4" xfId="13625"/>
    <cellStyle name="常规 11 33 4 4" xfId="13626"/>
    <cellStyle name="常规 6 52 4" xfId="13627"/>
    <cellStyle name="常规 6 47 4" xfId="13628"/>
    <cellStyle name="常规 33 7 4" xfId="13629"/>
    <cellStyle name="常规 28 7 4" xfId="13630"/>
    <cellStyle name="常规 11 28 5" xfId="13631"/>
    <cellStyle name="常规 11 33 5" xfId="13632"/>
    <cellStyle name="常规 11 28 5 2" xfId="13633"/>
    <cellStyle name="常规 11 33 5 2" xfId="13634"/>
    <cellStyle name="常规 6 47 5" xfId="13635"/>
    <cellStyle name="常规 33 7 5" xfId="13636"/>
    <cellStyle name="常规 28 7 5" xfId="13637"/>
    <cellStyle name="常规 11 28 6" xfId="13638"/>
    <cellStyle name="常规 11 33 6" xfId="13639"/>
    <cellStyle name="常规 11 28 6 2" xfId="13640"/>
    <cellStyle name="常规 11 33 6 2" xfId="13641"/>
    <cellStyle name="常规 6 47 6" xfId="13642"/>
    <cellStyle name="常规 33 7 6" xfId="13643"/>
    <cellStyle name="常规 28 7 6" xfId="13644"/>
    <cellStyle name="常规 11 28 7" xfId="13645"/>
    <cellStyle name="常规 11 33 7" xfId="13646"/>
    <cellStyle name="常规 11 28 7 2" xfId="13647"/>
    <cellStyle name="常规 11 33 7 2" xfId="13648"/>
    <cellStyle name="常规 11 28 8" xfId="13649"/>
    <cellStyle name="常规 11 33 8" xfId="13650"/>
    <cellStyle name="常规 11 28 8 2" xfId="13651"/>
    <cellStyle name="常规 11 33 8 2" xfId="13652"/>
    <cellStyle name="常规 11 28 9" xfId="13653"/>
    <cellStyle name="常规 11 33 9" xfId="13654"/>
    <cellStyle name="常规 11 29" xfId="13655"/>
    <cellStyle name="常规 11 34" xfId="13656"/>
    <cellStyle name="常规 11 29 10" xfId="13657"/>
    <cellStyle name="常规 11 34 10" xfId="13658"/>
    <cellStyle name="常规 11 29 10 2" xfId="13659"/>
    <cellStyle name="常规 11 34 10 2" xfId="13660"/>
    <cellStyle name="常规 11 29 11" xfId="13661"/>
    <cellStyle name="常规 11 34 11" xfId="13662"/>
    <cellStyle name="常规 11 29 11 2" xfId="13663"/>
    <cellStyle name="常规 11 34 11 2" xfId="13664"/>
    <cellStyle name="常规 11 29 12" xfId="13665"/>
    <cellStyle name="常规 11 34 12" xfId="13666"/>
    <cellStyle name="常规 11 29 12 2" xfId="13667"/>
    <cellStyle name="常规 11 34 12 2" xfId="13668"/>
    <cellStyle name="常规 11 29 13 2" xfId="13669"/>
    <cellStyle name="常规 11 34 13 2" xfId="13670"/>
    <cellStyle name="常规 11 29 14" xfId="13671"/>
    <cellStyle name="常规 11 34 14" xfId="13672"/>
    <cellStyle name="常规 23 7 17" xfId="13673"/>
    <cellStyle name="常规 11 29 14 2" xfId="13674"/>
    <cellStyle name="常规 11 34 14 2" xfId="13675"/>
    <cellStyle name="常规 11 29 15" xfId="13676"/>
    <cellStyle name="常规 11 34 15" xfId="13677"/>
    <cellStyle name="常规 11 29 15 2" xfId="13678"/>
    <cellStyle name="常规 11 34 15 2" xfId="13679"/>
    <cellStyle name="常规 6 48 11" xfId="13680"/>
    <cellStyle name="常规 33 8 11" xfId="13681"/>
    <cellStyle name="常规 33 18 16 2" xfId="13682"/>
    <cellStyle name="常规 33 23 16 2" xfId="13683"/>
    <cellStyle name="常规 11 29 16" xfId="13684"/>
    <cellStyle name="常规 11 34 16" xfId="13685"/>
    <cellStyle name="常规 11 29 16 2" xfId="13686"/>
    <cellStyle name="常规 11 34 16 2" xfId="13687"/>
    <cellStyle name="常规 17 26 3 2" xfId="13688"/>
    <cellStyle name="常规 17 31 3 2" xfId="13689"/>
    <cellStyle name="常规 22 26 3 2" xfId="13690"/>
    <cellStyle name="常规 22 31 3 2" xfId="13691"/>
    <cellStyle name="常规 11 29 17" xfId="13692"/>
    <cellStyle name="常规 11 34 17" xfId="13693"/>
    <cellStyle name="常规 17 26 3 2 2" xfId="13694"/>
    <cellStyle name="常规 17 31 3 2 2" xfId="13695"/>
    <cellStyle name="常规 11 29 17 2" xfId="13696"/>
    <cellStyle name="常规 11 34 17 2" xfId="13697"/>
    <cellStyle name="常规 17 26 3 3" xfId="13698"/>
    <cellStyle name="常规 17 31 3 3" xfId="13699"/>
    <cellStyle name="常规 14 39 3 2" xfId="13700"/>
    <cellStyle name="常规 14 44 3 2" xfId="13701"/>
    <cellStyle name="常规 11 29 18" xfId="13702"/>
    <cellStyle name="常规 11 34 18" xfId="13703"/>
    <cellStyle name="常规 11 29 2" xfId="13704"/>
    <cellStyle name="常规 11 34 2" xfId="13705"/>
    <cellStyle name="常规 11 29 2 2" xfId="13706"/>
    <cellStyle name="常规 11 34 2 2" xfId="13707"/>
    <cellStyle name="常规 11 29 2 2 2" xfId="13708"/>
    <cellStyle name="常规 11 34 2 2 2" xfId="13709"/>
    <cellStyle name="常规 11 29 2 3" xfId="13710"/>
    <cellStyle name="常规 11 34 2 3" xfId="13711"/>
    <cellStyle name="常规 11 29 2 3 2" xfId="13712"/>
    <cellStyle name="常规 11 34 2 3 2" xfId="13713"/>
    <cellStyle name="常规 11 29 2 4" xfId="13714"/>
    <cellStyle name="常规 11 34 2 4" xfId="13715"/>
    <cellStyle name="常规 6 53 2" xfId="13716"/>
    <cellStyle name="常规 6 48 2" xfId="13717"/>
    <cellStyle name="常规 33 8 2" xfId="13718"/>
    <cellStyle name="常规 28 8 2" xfId="13719"/>
    <cellStyle name="常规 27 17 9 2" xfId="13720"/>
    <cellStyle name="常规 27 22 9 2" xfId="13721"/>
    <cellStyle name="常规 8 5 3 2 2" xfId="13722"/>
    <cellStyle name="常规 11 29 3" xfId="13723"/>
    <cellStyle name="常规 11 34 3" xfId="13724"/>
    <cellStyle name="常规 11 29 3 2" xfId="13725"/>
    <cellStyle name="常规 11 34 3 2" xfId="13726"/>
    <cellStyle name="常规 11 29 3 2 2" xfId="13727"/>
    <cellStyle name="常规 11 34 3 2 2" xfId="13728"/>
    <cellStyle name="常规 11 29 3 3" xfId="13729"/>
    <cellStyle name="常规 11 34 3 3" xfId="13730"/>
    <cellStyle name="常规 11 29 3 3 2" xfId="13731"/>
    <cellStyle name="常规 11 34 3 3 2" xfId="13732"/>
    <cellStyle name="常规 11 29 3 4" xfId="13733"/>
    <cellStyle name="常规 11 34 3 4" xfId="13734"/>
    <cellStyle name="常规 6 53 3" xfId="13735"/>
    <cellStyle name="常规 6 48 3" xfId="13736"/>
    <cellStyle name="常规 33 8 3" xfId="13737"/>
    <cellStyle name="常规 28 8 3" xfId="13738"/>
    <cellStyle name="常规 11 29 4" xfId="13739"/>
    <cellStyle name="常规 11 34 4" xfId="13740"/>
    <cellStyle name="常规 11 29 4 2" xfId="13741"/>
    <cellStyle name="常规 11 34 4 2" xfId="13742"/>
    <cellStyle name="常规 11 29 4 2 2" xfId="13743"/>
    <cellStyle name="常规 11 34 4 2 2" xfId="13744"/>
    <cellStyle name="常规 9 40 3 4" xfId="13745"/>
    <cellStyle name="常规 9 35 3 4" xfId="13746"/>
    <cellStyle name="常规 26 25 10" xfId="13747"/>
    <cellStyle name="常规 26 30 10" xfId="13748"/>
    <cellStyle name="常规 11 29 4 3" xfId="13749"/>
    <cellStyle name="常规 11 34 4 3" xfId="13750"/>
    <cellStyle name="常规 26 25 10 2" xfId="13751"/>
    <cellStyle name="常规 26 30 10 2" xfId="13752"/>
    <cellStyle name="常规 11 29 4 3 2" xfId="13753"/>
    <cellStyle name="常规 11 34 4 3 2" xfId="13754"/>
    <cellStyle name="常规 26 25 11" xfId="13755"/>
    <cellStyle name="常规 26 30 11" xfId="13756"/>
    <cellStyle name="常规 11 29 4 4" xfId="13757"/>
    <cellStyle name="常规 11 34 4 4" xfId="13758"/>
    <cellStyle name="常规 11 29 5" xfId="13759"/>
    <cellStyle name="常规 11 34 5" xfId="13760"/>
    <cellStyle name="常规 11 29 5 2" xfId="13761"/>
    <cellStyle name="常规 11 34 5 2" xfId="13762"/>
    <cellStyle name="常规 11 29 6" xfId="13763"/>
    <cellStyle name="常规 11 34 6" xfId="13764"/>
    <cellStyle name="常规 11 29 6 2" xfId="13765"/>
    <cellStyle name="常规 11 34 6 2" xfId="13766"/>
    <cellStyle name="常规 11 29 7" xfId="13767"/>
    <cellStyle name="常规 11 34 7" xfId="13768"/>
    <cellStyle name="常规 11 29 7 2" xfId="13769"/>
    <cellStyle name="常规 11 34 7 2" xfId="13770"/>
    <cellStyle name="常规 17 26 10" xfId="13771"/>
    <cellStyle name="常规 17 31 10" xfId="13772"/>
    <cellStyle name="常规 22 26 10" xfId="13773"/>
    <cellStyle name="常规 22 31 10" xfId="13774"/>
    <cellStyle name="常规 11 29 8" xfId="13775"/>
    <cellStyle name="常规 11 34 8" xfId="13776"/>
    <cellStyle name="常规 17 26 10 2" xfId="13777"/>
    <cellStyle name="常规 17 31 10 2" xfId="13778"/>
    <cellStyle name="常规 22 26 10 2" xfId="13779"/>
    <cellStyle name="常规 22 31 10 2" xfId="13780"/>
    <cellStyle name="常规 11 29 8 2" xfId="13781"/>
    <cellStyle name="常规 11 34 8 2" xfId="13782"/>
    <cellStyle name="常规 17 26 11" xfId="13783"/>
    <cellStyle name="常规 17 31 11" xfId="13784"/>
    <cellStyle name="常规 22 26 11" xfId="13785"/>
    <cellStyle name="常规 22 31 11" xfId="13786"/>
    <cellStyle name="常规 11 29 9" xfId="13787"/>
    <cellStyle name="常规 11 34 9" xfId="13788"/>
    <cellStyle name="常规 17 26 11 2" xfId="13789"/>
    <cellStyle name="常规 17 31 11 2" xfId="13790"/>
    <cellStyle name="常规 22 26 11 2" xfId="13791"/>
    <cellStyle name="常规 22 31 11 2" xfId="13792"/>
    <cellStyle name="常规 11 29 9 2" xfId="13793"/>
    <cellStyle name="常规 11 34 9 2" xfId="13794"/>
    <cellStyle name="常规 11 3" xfId="13795"/>
    <cellStyle name="常规 17 45 13" xfId="13796"/>
    <cellStyle name="常规 22 45 13" xfId="13797"/>
    <cellStyle name="常规 11 3 10" xfId="13798"/>
    <cellStyle name="常规 11 3 10 2" xfId="13799"/>
    <cellStyle name="常规 11 3 11" xfId="13800"/>
    <cellStyle name="常规 11 3 11 2" xfId="13801"/>
    <cellStyle name="常规 11 3 12" xfId="13802"/>
    <cellStyle name="常规 12 13 12" xfId="13803"/>
    <cellStyle name="常规 11 3 12 2" xfId="13804"/>
    <cellStyle name="常规 27 45 3 2 2" xfId="13805"/>
    <cellStyle name="常规 11 3 13" xfId="13806"/>
    <cellStyle name="常规 11 3 13 2" xfId="13807"/>
    <cellStyle name="常规 11 3 14" xfId="13808"/>
    <cellStyle name="常规 11 3 14 2" xfId="13809"/>
    <cellStyle name="常规 11 3 15" xfId="13810"/>
    <cellStyle name="常规 11 3 15 2" xfId="13811"/>
    <cellStyle name="常规 11 3 16" xfId="13812"/>
    <cellStyle name="常规 11 3 16 2" xfId="13813"/>
    <cellStyle name="常规 11 3 17" xfId="13814"/>
    <cellStyle name="常规 12 14 12" xfId="13815"/>
    <cellStyle name="常规 11 3 17 2" xfId="13816"/>
    <cellStyle name="常规 11 3 18" xfId="13817"/>
    <cellStyle name="常规 17 4 14 2" xfId="13818"/>
    <cellStyle name="常规 22 4 14 2" xfId="13819"/>
    <cellStyle name="常规 11 3 19" xfId="13820"/>
    <cellStyle name="常规 11 3 2" xfId="13821"/>
    <cellStyle name="常规 17 45 13 2" xfId="13822"/>
    <cellStyle name="常规 22 45 13 2" xfId="13823"/>
    <cellStyle name="常规 18" xfId="13824"/>
    <cellStyle name="常规 23" xfId="13825"/>
    <cellStyle name="注释 6 2 3 4" xfId="13826"/>
    <cellStyle name="常规 12 11 4" xfId="13827"/>
    <cellStyle name="常规 8 43 15" xfId="13828"/>
    <cellStyle name="常规 8 38 15" xfId="13829"/>
    <cellStyle name="常规 11 3 2 2" xfId="13830"/>
    <cellStyle name="常规 8 43 15 2" xfId="13831"/>
    <cellStyle name="常规 8 38 15 2" xfId="13832"/>
    <cellStyle name="常规 11 3 2 2 2" xfId="13833"/>
    <cellStyle name="常规 27 12 3" xfId="13834"/>
    <cellStyle name="常规 18 2" xfId="13835"/>
    <cellStyle name="常规 23 2" xfId="13836"/>
    <cellStyle name="常规 12 11 4 2" xfId="13837"/>
    <cellStyle name="常规 19" xfId="13838"/>
    <cellStyle name="常规 24" xfId="13839"/>
    <cellStyle name="注释 6 2 3 5" xfId="13840"/>
    <cellStyle name="常规 12 11 5" xfId="13841"/>
    <cellStyle name="常规 8 43 16" xfId="13842"/>
    <cellStyle name="常规 8 38 16" xfId="13843"/>
    <cellStyle name="常规 11 3 2 3" xfId="13844"/>
    <cellStyle name="常规 8 43 16 2" xfId="13845"/>
    <cellStyle name="常规 8 38 16 2" xfId="13846"/>
    <cellStyle name="常规 11 3 2 3 2" xfId="13847"/>
    <cellStyle name="常规 27 13 3" xfId="13848"/>
    <cellStyle name="常规 19 2" xfId="13849"/>
    <cellStyle name="常规 24 2" xfId="13850"/>
    <cellStyle name="常规 12 11 5 2" xfId="13851"/>
    <cellStyle name="常规 25" xfId="13852"/>
    <cellStyle name="常规 30" xfId="13853"/>
    <cellStyle name="注释 6 2 3 6" xfId="13854"/>
    <cellStyle name="常规 12 11 6" xfId="13855"/>
    <cellStyle name="常规 8 43 17" xfId="13856"/>
    <cellStyle name="常规 8 38 17" xfId="13857"/>
    <cellStyle name="常规 11 3 2 4" xfId="13858"/>
    <cellStyle name="常规 25 2" xfId="13859"/>
    <cellStyle name="常规 30 2" xfId="13860"/>
    <cellStyle name="常规 8 43 17 2" xfId="13861"/>
    <cellStyle name="常规 8 38 17 2" xfId="13862"/>
    <cellStyle name="常规 11 3 2 4 2" xfId="13863"/>
    <cellStyle name="常规 27 14 3" xfId="13864"/>
    <cellStyle name="常规 12 11 6 2" xfId="13865"/>
    <cellStyle name="常规 26" xfId="13866"/>
    <cellStyle name="常规 31" xfId="13867"/>
    <cellStyle name="常规 12 11 7" xfId="13868"/>
    <cellStyle name="常规 8 43 18" xfId="13869"/>
    <cellStyle name="常规 8 38 18" xfId="13870"/>
    <cellStyle name="常规 11 3 2 5" xfId="13871"/>
    <cellStyle name="常规 11 3 3" xfId="13872"/>
    <cellStyle name="注释 6 2 4 4" xfId="13873"/>
    <cellStyle name="常规 12 12 4" xfId="13874"/>
    <cellStyle name="常规 11 3 3 2" xfId="13875"/>
    <cellStyle name="常规 11 3 3 2 2" xfId="13876"/>
    <cellStyle name="常规 27 57 3" xfId="13877"/>
    <cellStyle name="常规 12 12 4 2" xfId="13878"/>
    <cellStyle name="注释 6 2 4 5" xfId="13879"/>
    <cellStyle name="常规 12 12 5" xfId="13880"/>
    <cellStyle name="常规 11 3 3 3" xfId="13881"/>
    <cellStyle name="常规 11 3 3 3 2" xfId="13882"/>
    <cellStyle name="常规 27 58 3" xfId="13883"/>
    <cellStyle name="常规 12 12 5 2" xfId="13884"/>
    <cellStyle name="注释 6 2 4 6" xfId="13885"/>
    <cellStyle name="常规 12 12 6" xfId="13886"/>
    <cellStyle name="常规 11 3 3 4" xfId="13887"/>
    <cellStyle name="常规 12 12 7" xfId="13888"/>
    <cellStyle name="常规 11 3 3 5" xfId="13889"/>
    <cellStyle name="常规 11 3 4" xfId="13890"/>
    <cellStyle name="注释 6 2 5 4" xfId="13891"/>
    <cellStyle name="常规 12 13 4" xfId="13892"/>
    <cellStyle name="常规 11 3 4 2" xfId="13893"/>
    <cellStyle name="常规 12 13 4 2" xfId="13894"/>
    <cellStyle name="常规 11 3 4 2 2" xfId="13895"/>
    <cellStyle name="注释 6 2 5 5" xfId="13896"/>
    <cellStyle name="常规 12 13 5" xfId="13897"/>
    <cellStyle name="常规 11 3 4 3" xfId="13898"/>
    <cellStyle name="常规 12 2 10" xfId="13899"/>
    <cellStyle name="常规 12 13 5 2" xfId="13900"/>
    <cellStyle name="常规 11 3 4 3 2" xfId="13901"/>
    <cellStyle name="注释 6 2 5 6" xfId="13902"/>
    <cellStyle name="常规 12 13 6" xfId="13903"/>
    <cellStyle name="常规 11 3 4 4" xfId="13904"/>
    <cellStyle name="常规 12 13 7" xfId="13905"/>
    <cellStyle name="常规 11 3 4 5" xfId="13906"/>
    <cellStyle name="常规 11 3 5" xfId="13907"/>
    <cellStyle name="常规 12 14 4" xfId="13908"/>
    <cellStyle name="常规 11 3 5 2" xfId="13909"/>
    <cellStyle name="常规 12 14 5" xfId="13910"/>
    <cellStyle name="常规 11 3 5 3" xfId="13911"/>
    <cellStyle name="常规 11 3 6" xfId="13912"/>
    <cellStyle name="常规 15 47 13" xfId="13913"/>
    <cellStyle name="常规 12 15 4" xfId="13914"/>
    <cellStyle name="常规 12 20 4" xfId="13915"/>
    <cellStyle name="常规 11 3 6 2" xfId="13916"/>
    <cellStyle name="常规 15 47 14" xfId="13917"/>
    <cellStyle name="常规 12 15 5" xfId="13918"/>
    <cellStyle name="常规 12 20 5" xfId="13919"/>
    <cellStyle name="常规 11 3 6 3" xfId="13920"/>
    <cellStyle name="常规 11 3 7" xfId="13921"/>
    <cellStyle name="常规 12 16 4" xfId="13922"/>
    <cellStyle name="常规 12 21 4" xfId="13923"/>
    <cellStyle name="常规 8 44 15" xfId="13924"/>
    <cellStyle name="常规 8 39 15" xfId="13925"/>
    <cellStyle name="常规 11 3 7 2" xfId="13926"/>
    <cellStyle name="常规 12 16 5" xfId="13927"/>
    <cellStyle name="常规 12 21 5" xfId="13928"/>
    <cellStyle name="常规 8 44 16" xfId="13929"/>
    <cellStyle name="常规 8 39 16" xfId="13930"/>
    <cellStyle name="常规 11 3 7 3" xfId="13931"/>
    <cellStyle name="常规 11 3 8" xfId="13932"/>
    <cellStyle name="常规 27 27 2 3" xfId="13933"/>
    <cellStyle name="常规 27 32 2 3" xfId="13934"/>
    <cellStyle name="常规 12 17 4" xfId="13935"/>
    <cellStyle name="常规 12 22 4" xfId="13936"/>
    <cellStyle name="常规 11 3 8 2" xfId="13937"/>
    <cellStyle name="常规 11 48 3 3 2" xfId="13938"/>
    <cellStyle name="常规 11 3 9" xfId="13939"/>
    <cellStyle name="常规 27 27 3 3" xfId="13940"/>
    <cellStyle name="常规 27 32 3 3" xfId="13941"/>
    <cellStyle name="常规 12 18 4" xfId="13942"/>
    <cellStyle name="常规 12 23 4" xfId="13943"/>
    <cellStyle name="常规 11 3 9 2" xfId="13944"/>
    <cellStyle name="常规 6 44 14" xfId="13945"/>
    <cellStyle name="常规 6 39 14" xfId="13946"/>
    <cellStyle name="常规 33 4 14" xfId="13947"/>
    <cellStyle name="常规 11 30 19" xfId="13948"/>
    <cellStyle name="常规 11 30 24" xfId="13949"/>
    <cellStyle name="常规 6 44 15" xfId="13950"/>
    <cellStyle name="常规 6 39 15" xfId="13951"/>
    <cellStyle name="常规 33 4 15" xfId="13952"/>
    <cellStyle name="常规 11 30 25" xfId="13953"/>
    <cellStyle name="常规 11 30 30" xfId="13954"/>
    <cellStyle name="常规 6 44 16" xfId="13955"/>
    <cellStyle name="常规 6 39 16" xfId="13956"/>
    <cellStyle name="常规 33 4 16" xfId="13957"/>
    <cellStyle name="常规 11 30 26" xfId="13958"/>
    <cellStyle name="常规 11 30 31" xfId="13959"/>
    <cellStyle name="常规 6 44 17" xfId="13960"/>
    <cellStyle name="常规 6 39 17" xfId="13961"/>
    <cellStyle name="常规 33 4 17" xfId="13962"/>
    <cellStyle name="常规 11 30 27" xfId="13963"/>
    <cellStyle name="常规 11 30 32" xfId="13964"/>
    <cellStyle name="常规 6 44 18" xfId="13965"/>
    <cellStyle name="常规 6 39 18" xfId="13966"/>
    <cellStyle name="常规 33 4 18" xfId="13967"/>
    <cellStyle name="常规 11 30 28" xfId="13968"/>
    <cellStyle name="常规 11 30 33" xfId="13969"/>
    <cellStyle name="常规 11 30 29" xfId="13970"/>
    <cellStyle name="常规 11 30 34" xfId="13971"/>
    <cellStyle name="常规 11 30 35" xfId="13972"/>
    <cellStyle name="常规 11 30 40" xfId="13973"/>
    <cellStyle name="常规 11 30 36" xfId="13974"/>
    <cellStyle name="常规 11 30 37" xfId="13975"/>
    <cellStyle name="常规 11 30 38" xfId="13976"/>
    <cellStyle name="常规 11 30 39" xfId="13977"/>
    <cellStyle name="常规 33 14 5 2" xfId="13978"/>
    <cellStyle name="常规 11 35" xfId="13979"/>
    <cellStyle name="常规 11 40" xfId="13980"/>
    <cellStyle name="常规 12 17 4 4" xfId="13981"/>
    <cellStyle name="常规 12 22 4 4" xfId="13982"/>
    <cellStyle name="常规 7 41 3 4" xfId="13983"/>
    <cellStyle name="常规 7 36 3 4" xfId="13984"/>
    <cellStyle name="常规 11 35 10" xfId="13985"/>
    <cellStyle name="常规 11 40 10" xfId="13986"/>
    <cellStyle name="常规 11 35 10 2" xfId="13987"/>
    <cellStyle name="常规 11 40 10 2" xfId="13988"/>
    <cellStyle name="常规 11 35 11" xfId="13989"/>
    <cellStyle name="常规 11 40 11" xfId="13990"/>
    <cellStyle name="常规 11 35 11 2" xfId="13991"/>
    <cellStyle name="常规 11 40 11 2" xfId="13992"/>
    <cellStyle name="常规 11 35 12" xfId="13993"/>
    <cellStyle name="常规 11 40 12" xfId="13994"/>
    <cellStyle name="常规 11 35 12 2" xfId="13995"/>
    <cellStyle name="常规 11 40 12 2" xfId="13996"/>
    <cellStyle name="常规 11 35 13" xfId="13997"/>
    <cellStyle name="常规 11 40 13" xfId="13998"/>
    <cellStyle name="常规 11 35 13 2" xfId="13999"/>
    <cellStyle name="常规 11 40 13 2" xfId="14000"/>
    <cellStyle name="常规 11 35 14" xfId="14001"/>
    <cellStyle name="常规 11 40 14" xfId="14002"/>
    <cellStyle name="常规 11 35 14 2" xfId="14003"/>
    <cellStyle name="常规 11 40 14 2" xfId="14004"/>
    <cellStyle name="常规 11 35 15" xfId="14005"/>
    <cellStyle name="常规 11 40 15" xfId="14006"/>
    <cellStyle name="常规 11 35 15 2" xfId="14007"/>
    <cellStyle name="常规 11 40 15 2" xfId="14008"/>
    <cellStyle name="常规 11 35 16" xfId="14009"/>
    <cellStyle name="常规 11 40 16" xfId="14010"/>
    <cellStyle name="常规 11 35 16 2" xfId="14011"/>
    <cellStyle name="常规 11 40 16 2" xfId="14012"/>
    <cellStyle name="常规 17 26 8 2" xfId="14013"/>
    <cellStyle name="常规 17 31 8 2" xfId="14014"/>
    <cellStyle name="常规 22 26 8 2" xfId="14015"/>
    <cellStyle name="常规 22 31 8 2" xfId="14016"/>
    <cellStyle name="常规 11 35 17" xfId="14017"/>
    <cellStyle name="常规 11 40 17" xfId="14018"/>
    <cellStyle name="常规 11 35 17 2" xfId="14019"/>
    <cellStyle name="常规 11 40 17 2" xfId="14020"/>
    <cellStyle name="常规 14 39 8 2" xfId="14021"/>
    <cellStyle name="常规 14 44 8 2" xfId="14022"/>
    <cellStyle name="常规 11 35 18" xfId="14023"/>
    <cellStyle name="常规 11 40 18" xfId="14024"/>
    <cellStyle name="常规 11 35 2" xfId="14025"/>
    <cellStyle name="常规 11 40 2" xfId="14026"/>
    <cellStyle name="常规 11 35 2 2" xfId="14027"/>
    <cellStyle name="常规 11 40 2 2" xfId="14028"/>
    <cellStyle name="常规 11 35 2 2 2" xfId="14029"/>
    <cellStyle name="常规 11 40 2 2 2" xfId="14030"/>
    <cellStyle name="常规 11 35 2 3" xfId="14031"/>
    <cellStyle name="常规 11 40 2 3" xfId="14032"/>
    <cellStyle name="常规 11 35 2 3 2" xfId="14033"/>
    <cellStyle name="常规 11 40 2 3 2" xfId="14034"/>
    <cellStyle name="常规 11 35 2 4" xfId="14035"/>
    <cellStyle name="常规 11 40 2 4" xfId="14036"/>
    <cellStyle name="常规 6 54 2" xfId="14037"/>
    <cellStyle name="常规 6 49 2" xfId="14038"/>
    <cellStyle name="常规 33 9 2" xfId="14039"/>
    <cellStyle name="常规 28 9 2" xfId="14040"/>
    <cellStyle name="常规 27 5 10 2" xfId="14041"/>
    <cellStyle name="常规 8 5 3 3 2" xfId="14042"/>
    <cellStyle name="常规 11 35 3" xfId="14043"/>
    <cellStyle name="常规 11 40 3" xfId="14044"/>
    <cellStyle name="常规 11 35 3 2" xfId="14045"/>
    <cellStyle name="常规 11 40 3 2" xfId="14046"/>
    <cellStyle name="常规 11 35 3 2 2" xfId="14047"/>
    <cellStyle name="常规 11 40 3 2 2" xfId="14048"/>
    <cellStyle name="常规 11 35 3 3" xfId="14049"/>
    <cellStyle name="常规 11 40 3 3" xfId="14050"/>
    <cellStyle name="常规 11 35 3 3 2" xfId="14051"/>
    <cellStyle name="常规 11 40 3 3 2" xfId="14052"/>
    <cellStyle name="常规 11 35 3 4" xfId="14053"/>
    <cellStyle name="常规 11 40 3 4" xfId="14054"/>
    <cellStyle name="常规 6 54 3" xfId="14055"/>
    <cellStyle name="常规 6 49 3" xfId="14056"/>
    <cellStyle name="常规 33 9 3" xfId="14057"/>
    <cellStyle name="常规 28 9 3" xfId="14058"/>
    <cellStyle name="常规 11 35 4" xfId="14059"/>
    <cellStyle name="常规 11 40 4" xfId="14060"/>
    <cellStyle name="常规 11 35 4 2" xfId="14061"/>
    <cellStyle name="常规 11 40 4 2" xfId="14062"/>
    <cellStyle name="常规 11 35 4 2 2" xfId="14063"/>
    <cellStyle name="常规 11 40 4 2 2" xfId="14064"/>
    <cellStyle name="常规 9 41 3 4" xfId="14065"/>
    <cellStyle name="常规 9 36 3 4" xfId="14066"/>
    <cellStyle name="常规 26 35 10" xfId="14067"/>
    <cellStyle name="常规 26 40 10" xfId="14068"/>
    <cellStyle name="常规 11 35 4 3" xfId="14069"/>
    <cellStyle name="常规 11 40 4 3" xfId="14070"/>
    <cellStyle name="常规 26 35 10 2" xfId="14071"/>
    <cellStyle name="常规 26 40 10 2" xfId="14072"/>
    <cellStyle name="常规 11 35 4 3 2" xfId="14073"/>
    <cellStyle name="常规 11 40 4 3 2" xfId="14074"/>
    <cellStyle name="常规 26 35 11" xfId="14075"/>
    <cellStyle name="常规 26 40 11" xfId="14076"/>
    <cellStyle name="常规 11 35 4 4" xfId="14077"/>
    <cellStyle name="常规 11 40 4 4" xfId="14078"/>
    <cellStyle name="常规 11 35 5" xfId="14079"/>
    <cellStyle name="常规 11 40 5" xfId="14080"/>
    <cellStyle name="常规 11 35 5 2" xfId="14081"/>
    <cellStyle name="常规 11 40 5 2" xfId="14082"/>
    <cellStyle name="常规 11 35 6" xfId="14083"/>
    <cellStyle name="常规 11 40 6" xfId="14084"/>
    <cellStyle name="常规 11 35 6 2" xfId="14085"/>
    <cellStyle name="常规 11 40 6 2" xfId="14086"/>
    <cellStyle name="常规 11 35 7 2" xfId="14087"/>
    <cellStyle name="常规 11 40 7 2" xfId="14088"/>
    <cellStyle name="常规 3 13 10 2" xfId="14089"/>
    <cellStyle name="常规 11 35 8" xfId="14090"/>
    <cellStyle name="常规 11 40 8" xfId="14091"/>
    <cellStyle name="常规 11 35 8 2" xfId="14092"/>
    <cellStyle name="常规 11 40 8 2" xfId="14093"/>
    <cellStyle name="常规 11 35 9" xfId="14094"/>
    <cellStyle name="常规 11 40 9" xfId="14095"/>
    <cellStyle name="常规 11 35 9 2" xfId="14096"/>
    <cellStyle name="常规 11 40 9 2" xfId="14097"/>
    <cellStyle name="常规 11 36" xfId="14098"/>
    <cellStyle name="常规 11 41" xfId="14099"/>
    <cellStyle name="常规 11 36 10" xfId="14100"/>
    <cellStyle name="常规 11 41 10" xfId="14101"/>
    <cellStyle name="常规 11 36 10 2" xfId="14102"/>
    <cellStyle name="常规 11 41 10 2" xfId="14103"/>
    <cellStyle name="常规 11 36 11" xfId="14104"/>
    <cellStyle name="常规 11 41 11" xfId="14105"/>
    <cellStyle name="常规 11 36 11 2" xfId="14106"/>
    <cellStyle name="常规 11 41 11 2" xfId="14107"/>
    <cellStyle name="常规 11 36 12" xfId="14108"/>
    <cellStyle name="常规 11 41 12" xfId="14109"/>
    <cellStyle name="常规 11 36 12 2" xfId="14110"/>
    <cellStyle name="常规 11 41 12 2" xfId="14111"/>
    <cellStyle name="常规 11 36 13" xfId="14112"/>
    <cellStyle name="常规 11 41 13" xfId="14113"/>
    <cellStyle name="常规 11 36 13 2" xfId="14114"/>
    <cellStyle name="常规 11 41 13 2" xfId="14115"/>
    <cellStyle name="常规 11 36 14" xfId="14116"/>
    <cellStyle name="常规 11 41 14" xfId="14117"/>
    <cellStyle name="常规 11 36 14 2" xfId="14118"/>
    <cellStyle name="常规 11 41 14 2" xfId="14119"/>
    <cellStyle name="常规 11 36 16" xfId="14120"/>
    <cellStyle name="常规 11 41 16" xfId="14121"/>
    <cellStyle name="常规 11 36 16 2" xfId="14122"/>
    <cellStyle name="常规 11 41 16 2" xfId="14123"/>
    <cellStyle name="常规 11 36 17" xfId="14124"/>
    <cellStyle name="常规 11 41 17" xfId="14125"/>
    <cellStyle name="常规 11 36 17 2" xfId="14126"/>
    <cellStyle name="常规 11 41 17 2" xfId="14127"/>
    <cellStyle name="常规 11 36 18" xfId="14128"/>
    <cellStyle name="常规 11 41 18" xfId="14129"/>
    <cellStyle name="常规 11 36 2" xfId="14130"/>
    <cellStyle name="常规 11 41 2" xfId="14131"/>
    <cellStyle name="常规 17 10 2 4" xfId="14132"/>
    <cellStyle name="常规 11 36 2 2" xfId="14133"/>
    <cellStyle name="常规 11 41 2 2" xfId="14134"/>
    <cellStyle name="常规 11 36 2 2 2" xfId="14135"/>
    <cellStyle name="常规 11 41 2 2 2" xfId="14136"/>
    <cellStyle name="常规 11 36 2 3" xfId="14137"/>
    <cellStyle name="常规 11 41 2 3" xfId="14138"/>
    <cellStyle name="常规 11 36 2 3 2" xfId="14139"/>
    <cellStyle name="常规 11 41 2 3 2" xfId="14140"/>
    <cellStyle name="常规 11 36 2 4" xfId="14141"/>
    <cellStyle name="常规 11 41 2 4" xfId="14142"/>
    <cellStyle name="常规 27 5 11 2" xfId="14143"/>
    <cellStyle name="常规 11 36 3" xfId="14144"/>
    <cellStyle name="常规 11 41 3" xfId="14145"/>
    <cellStyle name="常规 26 3 14" xfId="14146"/>
    <cellStyle name="常规 17 10 3 4" xfId="14147"/>
    <cellStyle name="常规 11 36 3 2" xfId="14148"/>
    <cellStyle name="常规 11 41 3 2" xfId="14149"/>
    <cellStyle name="常规 26 3 14 2" xfId="14150"/>
    <cellStyle name="常规 11 36 3 2 2" xfId="14151"/>
    <cellStyle name="常规 11 41 3 2 2" xfId="14152"/>
    <cellStyle name="常规 26 3 15" xfId="14153"/>
    <cellStyle name="常规 26 3 20" xfId="14154"/>
    <cellStyle name="常规 11 36 3 3" xfId="14155"/>
    <cellStyle name="常规 11 41 3 3" xfId="14156"/>
    <cellStyle name="常规 26 3 15 2" xfId="14157"/>
    <cellStyle name="常规 11 36 3 3 2" xfId="14158"/>
    <cellStyle name="常规 11 41 3 3 2" xfId="14159"/>
    <cellStyle name="常规 26 3 16" xfId="14160"/>
    <cellStyle name="常规 26 3 21" xfId="14161"/>
    <cellStyle name="常规 11 36 3 4" xfId="14162"/>
    <cellStyle name="常规 11 41 3 4" xfId="14163"/>
    <cellStyle name="常规 11 36 4" xfId="14164"/>
    <cellStyle name="常规 11 41 4" xfId="14165"/>
    <cellStyle name="常规 17 10 4 4" xfId="14166"/>
    <cellStyle name="常规 11 36 4 2" xfId="14167"/>
    <cellStyle name="常规 11 41 4 2" xfId="14168"/>
    <cellStyle name="常规 11 36 4 2 2" xfId="14169"/>
    <cellStyle name="常规 11 41 4 2 2" xfId="14170"/>
    <cellStyle name="常规 9 42 3 4" xfId="14171"/>
    <cellStyle name="常规 9 37 3 4" xfId="14172"/>
    <cellStyle name="常规 26 45 10" xfId="14173"/>
    <cellStyle name="常规 11 36 4 3" xfId="14174"/>
    <cellStyle name="常规 11 41 4 3" xfId="14175"/>
    <cellStyle name="常规 26 45 10 2" xfId="14176"/>
    <cellStyle name="常规 11 36 4 3 2" xfId="14177"/>
    <cellStyle name="常规 11 41 4 3 2" xfId="14178"/>
    <cellStyle name="常规 26 45 11" xfId="14179"/>
    <cellStyle name="常规 11 36 4 4" xfId="14180"/>
    <cellStyle name="常规 11 41 4 4" xfId="14181"/>
    <cellStyle name="常规 11 36 5" xfId="14182"/>
    <cellStyle name="常规 11 41 5" xfId="14183"/>
    <cellStyle name="常规 11 36 5 2" xfId="14184"/>
    <cellStyle name="常规 11 41 5 2" xfId="14185"/>
    <cellStyle name="常规 11 36 6" xfId="14186"/>
    <cellStyle name="常规 11 41 6" xfId="14187"/>
    <cellStyle name="常规 11 36 6 2" xfId="14188"/>
    <cellStyle name="常规 11 41 6 2" xfId="14189"/>
    <cellStyle name="常规 11 36 7" xfId="14190"/>
    <cellStyle name="常规 11 41 7" xfId="14191"/>
    <cellStyle name="常规 11 36 7 2" xfId="14192"/>
    <cellStyle name="常规 11 41 7 2" xfId="14193"/>
    <cellStyle name="常规 3 13 11 2" xfId="14194"/>
    <cellStyle name="常规 11 36 8" xfId="14195"/>
    <cellStyle name="常规 11 41 8" xfId="14196"/>
    <cellStyle name="常规 26 4 14" xfId="14197"/>
    <cellStyle name="常规 11 36 8 2" xfId="14198"/>
    <cellStyle name="常规 11 41 8 2" xfId="14199"/>
    <cellStyle name="常规 11 36 9" xfId="14200"/>
    <cellStyle name="常规 11 41 9" xfId="14201"/>
    <cellStyle name="常规 11 36 9 2" xfId="14202"/>
    <cellStyle name="常规 11 41 9 2" xfId="14203"/>
    <cellStyle name="常规 11 37" xfId="14204"/>
    <cellStyle name="常规 11 42" xfId="14205"/>
    <cellStyle name="常规 17 45 5 2" xfId="14206"/>
    <cellStyle name="常规 22 45 5 2" xfId="14207"/>
    <cellStyle name="常规 11 37 10" xfId="14208"/>
    <cellStyle name="常规 11 42 10" xfId="14209"/>
    <cellStyle name="常规 26 48 12" xfId="14210"/>
    <cellStyle name="常规 11 37 10 2" xfId="14211"/>
    <cellStyle name="常规 11 42 10 2" xfId="14212"/>
    <cellStyle name="常规 11 37 11 2" xfId="14213"/>
    <cellStyle name="常规 11 42 11 2" xfId="14214"/>
    <cellStyle name="常规 11 37 12" xfId="14215"/>
    <cellStyle name="常规 11 42 12" xfId="14216"/>
    <cellStyle name="常规 11 37 12 2" xfId="14217"/>
    <cellStyle name="常规 11 42 12 2" xfId="14218"/>
    <cellStyle name="常规 11 37 13 2" xfId="14219"/>
    <cellStyle name="常规 11 42 13 2" xfId="14220"/>
    <cellStyle name="常规 11 37 14" xfId="14221"/>
    <cellStyle name="常规 11 42 14" xfId="14222"/>
    <cellStyle name="常规 26 7 17" xfId="14223"/>
    <cellStyle name="常规 11 37 14 2" xfId="14224"/>
    <cellStyle name="常规 11 42 14 2" xfId="14225"/>
    <cellStyle name="常规 11 37 15" xfId="14226"/>
    <cellStyle name="常规 11 42 15" xfId="14227"/>
    <cellStyle name="常规 26 49 12" xfId="14228"/>
    <cellStyle name="常规 11 37 15 2" xfId="14229"/>
    <cellStyle name="常规 11 42 15 2" xfId="14230"/>
    <cellStyle name="常规 11 37 16" xfId="14231"/>
    <cellStyle name="常规 11 42 16" xfId="14232"/>
    <cellStyle name="常规 11 37 16 2" xfId="14233"/>
    <cellStyle name="常规 11 42 16 2" xfId="14234"/>
    <cellStyle name="常规 11 37 17" xfId="14235"/>
    <cellStyle name="常规 11 42 17" xfId="14236"/>
    <cellStyle name="常规 11 37 17 2" xfId="14237"/>
    <cellStyle name="常规 11 42 17 2" xfId="14238"/>
    <cellStyle name="常规 11 37 18" xfId="14239"/>
    <cellStyle name="常规 11 42 18" xfId="14240"/>
    <cellStyle name="常规 11 37 2" xfId="14241"/>
    <cellStyle name="常规 11 42 2" xfId="14242"/>
    <cellStyle name="常规 17 11 2 4" xfId="14243"/>
    <cellStyle name="常规 11 37 2 2" xfId="14244"/>
    <cellStyle name="常规 11 42 2 2" xfId="14245"/>
    <cellStyle name="输入 2 2 3 3" xfId="14246"/>
    <cellStyle name="常规 11 37 2 2 2" xfId="14247"/>
    <cellStyle name="常规 11 42 2 2 2" xfId="14248"/>
    <cellStyle name="常规 11 37 2 3" xfId="14249"/>
    <cellStyle name="常规 11 42 2 3" xfId="14250"/>
    <cellStyle name="输入 2 2 4 3" xfId="14251"/>
    <cellStyle name="常规 11 37 2 3 2" xfId="14252"/>
    <cellStyle name="常规 11 42 2 3 2" xfId="14253"/>
    <cellStyle name="常规 11 37 2 4" xfId="14254"/>
    <cellStyle name="常规 11 42 2 4" xfId="14255"/>
    <cellStyle name="常规 27 5 12 2" xfId="14256"/>
    <cellStyle name="常规 11 37 3" xfId="14257"/>
    <cellStyle name="常规 11 42 3" xfId="14258"/>
    <cellStyle name="常规 26 8 14" xfId="14259"/>
    <cellStyle name="常规 17 11 3 4" xfId="14260"/>
    <cellStyle name="常规 11 37 3 2" xfId="14261"/>
    <cellStyle name="常规 11 42 3 2" xfId="14262"/>
    <cellStyle name="常规 26 8 14 2" xfId="14263"/>
    <cellStyle name="输入 2 3 3 3" xfId="14264"/>
    <cellStyle name="常规 11 37 3 2 2" xfId="14265"/>
    <cellStyle name="常规 11 42 3 2 2" xfId="14266"/>
    <cellStyle name="常规 26 8 15" xfId="14267"/>
    <cellStyle name="常规 11 37 3 3" xfId="14268"/>
    <cellStyle name="常规 11 42 3 3" xfId="14269"/>
    <cellStyle name="常规 26 8 15 2" xfId="14270"/>
    <cellStyle name="输入 2 3 4 3" xfId="14271"/>
    <cellStyle name="常规 11 37 3 3 2" xfId="14272"/>
    <cellStyle name="常规 11 42 3 3 2" xfId="14273"/>
    <cellStyle name="常规 26 8 16" xfId="14274"/>
    <cellStyle name="常规 11 37 3 4" xfId="14275"/>
    <cellStyle name="常规 11 42 3 4" xfId="14276"/>
    <cellStyle name="常规 11 37 4" xfId="14277"/>
    <cellStyle name="常规 11 42 4" xfId="14278"/>
    <cellStyle name="常规 17 11 4 4" xfId="14279"/>
    <cellStyle name="常规 11 37 4 2" xfId="14280"/>
    <cellStyle name="常规 11 42 4 2" xfId="14281"/>
    <cellStyle name="常规 11 37 4 2 2" xfId="14282"/>
    <cellStyle name="常规 11 42 4 2 2" xfId="14283"/>
    <cellStyle name="常规 11 37 4 3" xfId="14284"/>
    <cellStyle name="常规 11 42 4 3" xfId="14285"/>
    <cellStyle name="常规 11 37 4 3 2" xfId="14286"/>
    <cellStyle name="常规 11 42 4 3 2" xfId="14287"/>
    <cellStyle name="常规 11 37 4 4" xfId="14288"/>
    <cellStyle name="常规 11 42 4 4" xfId="14289"/>
    <cellStyle name="常规 11 37 5" xfId="14290"/>
    <cellStyle name="常规 11 42 5" xfId="14291"/>
    <cellStyle name="常规 11 37 6" xfId="14292"/>
    <cellStyle name="常规 11 42 6" xfId="14293"/>
    <cellStyle name="常规 11 37 6 2" xfId="14294"/>
    <cellStyle name="常规 11 42 6 2" xfId="14295"/>
    <cellStyle name="常规 11 37 7" xfId="14296"/>
    <cellStyle name="常规 11 42 7" xfId="14297"/>
    <cellStyle name="常规 11 37 7 2" xfId="14298"/>
    <cellStyle name="常规 11 42 7 2" xfId="14299"/>
    <cellStyle name="常规 3 13 12 2" xfId="14300"/>
    <cellStyle name="常规 11 37 8" xfId="14301"/>
    <cellStyle name="常规 11 42 8" xfId="14302"/>
    <cellStyle name="常规 26 9 14" xfId="14303"/>
    <cellStyle name="常规 11 37 8 2" xfId="14304"/>
    <cellStyle name="常规 11 42 8 2" xfId="14305"/>
    <cellStyle name="常规 11 37 9" xfId="14306"/>
    <cellStyle name="常规 11 42 9" xfId="14307"/>
    <cellStyle name="常规 11 37 9 2" xfId="14308"/>
    <cellStyle name="常规 11 42 9 2" xfId="14309"/>
    <cellStyle name="常规 11 38 10" xfId="14310"/>
    <cellStyle name="常规 11 43 10" xfId="14311"/>
    <cellStyle name="常规 11 38 10 2" xfId="14312"/>
    <cellStyle name="常规 11 43 10 2" xfId="14313"/>
    <cellStyle name="常规 11 38 11" xfId="14314"/>
    <cellStyle name="常规 11 43 11" xfId="14315"/>
    <cellStyle name="常规 11 38 11 2" xfId="14316"/>
    <cellStyle name="常规 11 43 11 2" xfId="14317"/>
    <cellStyle name="常规 11 38 12" xfId="14318"/>
    <cellStyle name="常规 11 43 12" xfId="14319"/>
    <cellStyle name="常规 11 38 12 2" xfId="14320"/>
    <cellStyle name="常规 11 43 12 2" xfId="14321"/>
    <cellStyle name="常规 3 2 11 2" xfId="14322"/>
    <cellStyle name="常规 11 38 13" xfId="14323"/>
    <cellStyle name="常规 11 43 13" xfId="14324"/>
    <cellStyle name="常规 11 38 13 2" xfId="14325"/>
    <cellStyle name="常规 11 43 13 2" xfId="14326"/>
    <cellStyle name="常规 11 38 14" xfId="14327"/>
    <cellStyle name="常规 11 43 14" xfId="14328"/>
    <cellStyle name="常规 27 7 17" xfId="14329"/>
    <cellStyle name="常规 11 38 14 2" xfId="14330"/>
    <cellStyle name="常规 11 43 14 2" xfId="14331"/>
    <cellStyle name="常规 11 38 15" xfId="14332"/>
    <cellStyle name="常规 11 43 15" xfId="14333"/>
    <cellStyle name="常规 11 38 15 2" xfId="14334"/>
    <cellStyle name="常规 11 43 15 2" xfId="14335"/>
    <cellStyle name="常规 11 38 16" xfId="14336"/>
    <cellStyle name="常规 11 43 16" xfId="14337"/>
    <cellStyle name="常规 11 38 17" xfId="14338"/>
    <cellStyle name="常规 11 43 17" xfId="14339"/>
    <cellStyle name="常规 2 4 6 2" xfId="14340"/>
    <cellStyle name="常规 11 38 18" xfId="14341"/>
    <cellStyle name="常规 11 43 18" xfId="14342"/>
    <cellStyle name="常规 11 38 2" xfId="14343"/>
    <cellStyle name="常规 11 43 2" xfId="14344"/>
    <cellStyle name="常规 17 12 2 4" xfId="14345"/>
    <cellStyle name="常规 11 38 2 2" xfId="14346"/>
    <cellStyle name="常规 11 43 2 2" xfId="14347"/>
    <cellStyle name="输入 3 2 3 3" xfId="14348"/>
    <cellStyle name="常规 11 38 2 2 2" xfId="14349"/>
    <cellStyle name="常规 11 43 2 2 2" xfId="14350"/>
    <cellStyle name="常规 11 38 2 3" xfId="14351"/>
    <cellStyle name="常规 11 43 2 3" xfId="14352"/>
    <cellStyle name="输入 3 2 4 3" xfId="14353"/>
    <cellStyle name="常规 11 38 2 3 2" xfId="14354"/>
    <cellStyle name="常规 11 43 2 3 2" xfId="14355"/>
    <cellStyle name="常规 11 38 2 4" xfId="14356"/>
    <cellStyle name="常规 11 43 2 4" xfId="14357"/>
    <cellStyle name="常规 27 5 13 2" xfId="14358"/>
    <cellStyle name="常规 11 38 3" xfId="14359"/>
    <cellStyle name="常规 11 43 3" xfId="14360"/>
    <cellStyle name="常规 11 38 3 2 2" xfId="14361"/>
    <cellStyle name="常规 11 43 3 2 2" xfId="14362"/>
    <cellStyle name="常规 11 38 3 3 2" xfId="14363"/>
    <cellStyle name="常规 11 43 3 3 2" xfId="14364"/>
    <cellStyle name="常规 11 38 4" xfId="14365"/>
    <cellStyle name="常规 11 43 4" xfId="14366"/>
    <cellStyle name="常规 17 12 4 4" xfId="14367"/>
    <cellStyle name="常规 11 38 4 2" xfId="14368"/>
    <cellStyle name="常规 11 43 4 2" xfId="14369"/>
    <cellStyle name="常规 11 38 4 2 2" xfId="14370"/>
    <cellStyle name="常规 11 43 4 2 2" xfId="14371"/>
    <cellStyle name="常规 11 38 4 3 2" xfId="14372"/>
    <cellStyle name="常规 11 43 4 3 2" xfId="14373"/>
    <cellStyle name="常规 11 38 4 4" xfId="14374"/>
    <cellStyle name="常规 11 43 4 4" xfId="14375"/>
    <cellStyle name="常规 11 38 5" xfId="14376"/>
    <cellStyle name="常规 11 43 5" xfId="14377"/>
    <cellStyle name="常规 11 38 5 2" xfId="14378"/>
    <cellStyle name="常规 11 43 5 2" xfId="14379"/>
    <cellStyle name="常规 11 38 6" xfId="14380"/>
    <cellStyle name="常规 11 43 6" xfId="14381"/>
    <cellStyle name="常规 11 38 6 2" xfId="14382"/>
    <cellStyle name="常规 11 43 6 2" xfId="14383"/>
    <cellStyle name="常规 11 38 7" xfId="14384"/>
    <cellStyle name="常规 11 43 7" xfId="14385"/>
    <cellStyle name="常规 11 38 7 2" xfId="14386"/>
    <cellStyle name="常规 11 43 7 2" xfId="14387"/>
    <cellStyle name="常规 3 13 13 2" xfId="14388"/>
    <cellStyle name="常规 11 38 8" xfId="14389"/>
    <cellStyle name="常规 11 43 8" xfId="14390"/>
    <cellStyle name="常规 11 38 8 2" xfId="14391"/>
    <cellStyle name="常规 11 43 8 2" xfId="14392"/>
    <cellStyle name="常规 11 38 9" xfId="14393"/>
    <cellStyle name="常规 11 43 9" xfId="14394"/>
    <cellStyle name="常规 11 39" xfId="14395"/>
    <cellStyle name="常规 11 44" xfId="14396"/>
    <cellStyle name="常规 11 39 10" xfId="14397"/>
    <cellStyle name="常规 11 44 10" xfId="14398"/>
    <cellStyle name="常规 2 3 2 6" xfId="14399"/>
    <cellStyle name="常规 11 39 10 2" xfId="14400"/>
    <cellStyle name="常规 11 44 10 2" xfId="14401"/>
    <cellStyle name="常规 11 39 11" xfId="14402"/>
    <cellStyle name="常规 11 44 11" xfId="14403"/>
    <cellStyle name="常规 2 3 3 6" xfId="14404"/>
    <cellStyle name="常规 11 39 11 2" xfId="14405"/>
    <cellStyle name="常规 11 44 11 2" xfId="14406"/>
    <cellStyle name="常规 11 39 12" xfId="14407"/>
    <cellStyle name="常规 11 44 12" xfId="14408"/>
    <cellStyle name="常规 11 39 12 2" xfId="14409"/>
    <cellStyle name="常规 11 44 12 2" xfId="14410"/>
    <cellStyle name="常规 11 39 13 2" xfId="14411"/>
    <cellStyle name="常规 11 44 13 2" xfId="14412"/>
    <cellStyle name="常规 11 39 14" xfId="14413"/>
    <cellStyle name="常规 11 44 14" xfId="14414"/>
    <cellStyle name="常规 11 39 14 2" xfId="14415"/>
    <cellStyle name="常规 11 44 14 2" xfId="14416"/>
    <cellStyle name="常规 11 39 15" xfId="14417"/>
    <cellStyle name="常规 11 44 15" xfId="14418"/>
    <cellStyle name="常规 11 39 15 2" xfId="14419"/>
    <cellStyle name="常规 11 44 15 2" xfId="14420"/>
    <cellStyle name="常规 11 39 16" xfId="14421"/>
    <cellStyle name="常规 11 44 16" xfId="14422"/>
    <cellStyle name="常规 17 27 3 2" xfId="14423"/>
    <cellStyle name="常规 17 32 3 2" xfId="14424"/>
    <cellStyle name="常规 22 27 3 2" xfId="14425"/>
    <cellStyle name="常规 22 32 3 2" xfId="14426"/>
    <cellStyle name="常规 11 39 17" xfId="14427"/>
    <cellStyle name="常规 11 44 17" xfId="14428"/>
    <cellStyle name="常规 17 27 3 3" xfId="14429"/>
    <cellStyle name="常规 17 32 3 3" xfId="14430"/>
    <cellStyle name="常规 14 45 3 2" xfId="14431"/>
    <cellStyle name="常规 11 39 18" xfId="14432"/>
    <cellStyle name="常规 11 44 18" xfId="14433"/>
    <cellStyle name="常规 2 14 2 3" xfId="14434"/>
    <cellStyle name="常规 17 6 2 4" xfId="14435"/>
    <cellStyle name="汇总 6" xfId="14436"/>
    <cellStyle name="常规 11 39 2" xfId="14437"/>
    <cellStyle name="常规 11 44 2" xfId="14438"/>
    <cellStyle name="常规 17 13 2 4" xfId="14439"/>
    <cellStyle name="常规 2 14 2 3 2" xfId="14440"/>
    <cellStyle name="汇总 6 2" xfId="14441"/>
    <cellStyle name="常规 11 39 2 2" xfId="14442"/>
    <cellStyle name="常规 11 44 2 2" xfId="14443"/>
    <cellStyle name="汇总 6 2 2" xfId="14444"/>
    <cellStyle name="常规 11 39 2 2 2" xfId="14445"/>
    <cellStyle name="常规 11 44 2 2 2" xfId="14446"/>
    <cellStyle name="汇总 6 3" xfId="14447"/>
    <cellStyle name="常规 11 39 2 3" xfId="14448"/>
    <cellStyle name="常规 11 44 2 3" xfId="14449"/>
    <cellStyle name="汇总 6 3 2" xfId="14450"/>
    <cellStyle name="常规 11 39 2 3 2" xfId="14451"/>
    <cellStyle name="常规 11 44 2 3 2" xfId="14452"/>
    <cellStyle name="汇总 6 4" xfId="14453"/>
    <cellStyle name="常规 11 39 2 4" xfId="14454"/>
    <cellStyle name="常规 11 44 2 4" xfId="14455"/>
    <cellStyle name="常规 27 5 14 2" xfId="14456"/>
    <cellStyle name="常规 2 14 2 4" xfId="14457"/>
    <cellStyle name="汇总 7" xfId="14458"/>
    <cellStyle name="常规 11 39 3" xfId="14459"/>
    <cellStyle name="常规 11 44 3" xfId="14460"/>
    <cellStyle name="常规 17 13 3 4" xfId="14461"/>
    <cellStyle name="汇总 7 2" xfId="14462"/>
    <cellStyle name="常规 11 39 3 2" xfId="14463"/>
    <cellStyle name="常规 11 44 3 2" xfId="14464"/>
    <cellStyle name="汇总 7 2 2" xfId="14465"/>
    <cellStyle name="常规 11 39 3 2 2" xfId="14466"/>
    <cellStyle name="常规 11 44 3 2 2" xfId="14467"/>
    <cellStyle name="汇总 7 3" xfId="14468"/>
    <cellStyle name="常规 11 39 3 3" xfId="14469"/>
    <cellStyle name="常规 11 44 3 3" xfId="14470"/>
    <cellStyle name="汇总 7 3 2" xfId="14471"/>
    <cellStyle name="常规 11 39 3 3 2" xfId="14472"/>
    <cellStyle name="常规 11 44 3 3 2" xfId="14473"/>
    <cellStyle name="汇总 7 4" xfId="14474"/>
    <cellStyle name="常规 11 39 3 4" xfId="14475"/>
    <cellStyle name="常规 11 44 3 4" xfId="14476"/>
    <cellStyle name="常规 2 14 2 5" xfId="14477"/>
    <cellStyle name="汇总 8" xfId="14478"/>
    <cellStyle name="常规 11 39 4" xfId="14479"/>
    <cellStyle name="常规 11 44 4" xfId="14480"/>
    <cellStyle name="常规 17 13 4 4" xfId="14481"/>
    <cellStyle name="汇总 8 2" xfId="14482"/>
    <cellStyle name="常规 11 39 4 2" xfId="14483"/>
    <cellStyle name="常规 11 44 4 2" xfId="14484"/>
    <cellStyle name="汇总 8 2 2" xfId="14485"/>
    <cellStyle name="常规 11 39 4 2 2" xfId="14486"/>
    <cellStyle name="常规 11 44 4 2 2" xfId="14487"/>
    <cellStyle name="汇总 8 3 2" xfId="14488"/>
    <cellStyle name="常规 11 39 4 3 2" xfId="14489"/>
    <cellStyle name="常规 11 44 4 3 2" xfId="14490"/>
    <cellStyle name="汇总 8 4" xfId="14491"/>
    <cellStyle name="常规 11 39 4 4" xfId="14492"/>
    <cellStyle name="常规 11 44 4 4" xfId="14493"/>
    <cellStyle name="汇总 9" xfId="14494"/>
    <cellStyle name="常规 6 11 3 2 2" xfId="14495"/>
    <cellStyle name="常规 11 39 5" xfId="14496"/>
    <cellStyle name="常规 11 44 5" xfId="14497"/>
    <cellStyle name="汇总 9 2" xfId="14498"/>
    <cellStyle name="常规 11 39 5 2" xfId="14499"/>
    <cellStyle name="常规 11 44 5 2" xfId="14500"/>
    <cellStyle name="常规 11 39 6" xfId="14501"/>
    <cellStyle name="常规 11 44 6" xfId="14502"/>
    <cellStyle name="常规 11 39 6 2" xfId="14503"/>
    <cellStyle name="常规 11 44 6 2" xfId="14504"/>
    <cellStyle name="常规 11 39 7" xfId="14505"/>
    <cellStyle name="常规 11 44 7" xfId="14506"/>
    <cellStyle name="常规 11 39 7 2" xfId="14507"/>
    <cellStyle name="常规 11 44 7 2" xfId="14508"/>
    <cellStyle name="常规 3 13 14 2" xfId="14509"/>
    <cellStyle name="常规 17 27 10" xfId="14510"/>
    <cellStyle name="常规 17 32 10" xfId="14511"/>
    <cellStyle name="常规 22 27 10" xfId="14512"/>
    <cellStyle name="常规 22 32 10" xfId="14513"/>
    <cellStyle name="常规 11 39 8" xfId="14514"/>
    <cellStyle name="常规 11 44 8" xfId="14515"/>
    <cellStyle name="常规 17 27 10 2" xfId="14516"/>
    <cellStyle name="常规 17 32 10 2" xfId="14517"/>
    <cellStyle name="常规 22 27 10 2" xfId="14518"/>
    <cellStyle name="常规 22 32 10 2" xfId="14519"/>
    <cellStyle name="常规 11 39 8 2" xfId="14520"/>
    <cellStyle name="常规 11 44 8 2" xfId="14521"/>
    <cellStyle name="常规 17 27 11" xfId="14522"/>
    <cellStyle name="常规 17 32 11" xfId="14523"/>
    <cellStyle name="常规 22 27 11" xfId="14524"/>
    <cellStyle name="常规 22 32 11" xfId="14525"/>
    <cellStyle name="常规 11 39 9" xfId="14526"/>
    <cellStyle name="常规 11 44 9" xfId="14527"/>
    <cellStyle name="常规 17 27 11 2" xfId="14528"/>
    <cellStyle name="常规 17 32 11 2" xfId="14529"/>
    <cellStyle name="常规 22 27 11 2" xfId="14530"/>
    <cellStyle name="常规 22 32 11 2" xfId="14531"/>
    <cellStyle name="常规 11 39 9 2" xfId="14532"/>
    <cellStyle name="常规 11 44 9 2" xfId="14533"/>
    <cellStyle name="常规 11 4" xfId="14534"/>
    <cellStyle name="常规 17 45 14" xfId="14535"/>
    <cellStyle name="常规 22 45 14" xfId="14536"/>
    <cellStyle name="常规 11 4 10" xfId="14537"/>
    <cellStyle name="常规 11 4 10 2" xfId="14538"/>
    <cellStyle name="常规 11 4 11" xfId="14539"/>
    <cellStyle name="常规 11 4 12" xfId="14540"/>
    <cellStyle name="常规 11 4 12 2" xfId="14541"/>
    <cellStyle name="常规 11 4 13" xfId="14542"/>
    <cellStyle name="常规 11 4 13 2" xfId="14543"/>
    <cellStyle name="常规 11 4 14" xfId="14544"/>
    <cellStyle name="常规 11 4 14 2" xfId="14545"/>
    <cellStyle name="常规 11 4 15" xfId="14546"/>
    <cellStyle name="常规 11 4 15 2" xfId="14547"/>
    <cellStyle name="常规 11 4 16 2" xfId="14548"/>
    <cellStyle name="常规 11 4 17" xfId="14549"/>
    <cellStyle name="常规 11 4 17 2" xfId="14550"/>
    <cellStyle name="常规 11 4 18" xfId="14551"/>
    <cellStyle name="常规 11 4 19" xfId="14552"/>
    <cellStyle name="常规 11 4 2" xfId="14553"/>
    <cellStyle name="常规 17 45 14 2" xfId="14554"/>
    <cellStyle name="常规 22 45 14 2" xfId="14555"/>
    <cellStyle name="注释 6 3 3 4" xfId="14556"/>
    <cellStyle name="常规 12 56 4" xfId="14557"/>
    <cellStyle name="常规 8 48 15" xfId="14558"/>
    <cellStyle name="常规 11 4 2 2" xfId="14559"/>
    <cellStyle name="常规 11 4 2 2 2" xfId="14560"/>
    <cellStyle name="常规 11 4 2 3" xfId="14561"/>
    <cellStyle name="常规 11 4 2 3 2" xfId="14562"/>
    <cellStyle name="常规 11 4 2 4" xfId="14563"/>
    <cellStyle name="常规 11 4 2 5" xfId="14564"/>
    <cellStyle name="常规 11 4 3" xfId="14565"/>
    <cellStyle name="常规 12 57 4" xfId="14566"/>
    <cellStyle name="常规 11 4 3 2" xfId="14567"/>
    <cellStyle name="常规 11 4 3 2 2" xfId="14568"/>
    <cellStyle name="常规 11 4 3 3" xfId="14569"/>
    <cellStyle name="常规 11 4 3 3 2" xfId="14570"/>
    <cellStyle name="常规 11 4 3 4" xfId="14571"/>
    <cellStyle name="常规 11 4 3 5" xfId="14572"/>
    <cellStyle name="常规 11 4 4" xfId="14573"/>
    <cellStyle name="常规 12 58 4" xfId="14574"/>
    <cellStyle name="常规 11 4 4 2" xfId="14575"/>
    <cellStyle name="常规 11 4 4 2 2" xfId="14576"/>
    <cellStyle name="常规 11 4 4 3" xfId="14577"/>
    <cellStyle name="常规 17 2 10" xfId="14578"/>
    <cellStyle name="常规 22 2 10" xfId="14579"/>
    <cellStyle name="常规 11 4 4 3 2" xfId="14580"/>
    <cellStyle name="常规 11 4 4 4" xfId="14581"/>
    <cellStyle name="常规 11 4 4 5" xfId="14582"/>
    <cellStyle name="常规 11 4 5" xfId="14583"/>
    <cellStyle name="常规 12 59 4" xfId="14584"/>
    <cellStyle name="常规 11 4 5 2" xfId="14585"/>
    <cellStyle name="常规 11 4 5 3" xfId="14586"/>
    <cellStyle name="常规 11 4 6" xfId="14587"/>
    <cellStyle name="常规 11 4 6 2" xfId="14588"/>
    <cellStyle name="常规 11 4 6 3" xfId="14589"/>
    <cellStyle name="常规 11 4 7" xfId="14590"/>
    <cellStyle name="常规 8 49 15" xfId="14591"/>
    <cellStyle name="常规 11 4 7 2" xfId="14592"/>
    <cellStyle name="常规 11 4 7 3" xfId="14593"/>
    <cellStyle name="常规 11 4 8" xfId="14594"/>
    <cellStyle name="常规 27 28 2 3" xfId="14595"/>
    <cellStyle name="常规 27 33 2 3" xfId="14596"/>
    <cellStyle name="常规 11 4 8 2" xfId="14597"/>
    <cellStyle name="常规 11 45" xfId="14598"/>
    <cellStyle name="常规 11 50" xfId="14599"/>
    <cellStyle name="常规 12 18 4 4" xfId="14600"/>
    <cellStyle name="常规 12 23 4 4" xfId="14601"/>
    <cellStyle name="常规 7 42 3 4" xfId="14602"/>
    <cellStyle name="常规 7 37 3 4" xfId="14603"/>
    <cellStyle name="常规 11 45 10" xfId="14604"/>
    <cellStyle name="常规 11 45 10 2" xfId="14605"/>
    <cellStyle name="常规 11 45 11" xfId="14606"/>
    <cellStyle name="常规 11 45 11 2" xfId="14607"/>
    <cellStyle name="常规 11 45 12" xfId="14608"/>
    <cellStyle name="常规 11 45 12 2" xfId="14609"/>
    <cellStyle name="常规 11 45 13" xfId="14610"/>
    <cellStyle name="常规 11 45 13 2" xfId="14611"/>
    <cellStyle name="常规 11 45 14" xfId="14612"/>
    <cellStyle name="常规 11 45 14 2" xfId="14613"/>
    <cellStyle name="常规 11 45 15" xfId="14614"/>
    <cellStyle name="常规 11 45 15 2" xfId="14615"/>
    <cellStyle name="常规 11 45 16" xfId="14616"/>
    <cellStyle name="常规 11 45 16 2" xfId="14617"/>
    <cellStyle name="常规 17 27 8 2" xfId="14618"/>
    <cellStyle name="常规 17 32 8 2" xfId="14619"/>
    <cellStyle name="常规 22 27 8 2" xfId="14620"/>
    <cellStyle name="常规 22 32 8 2" xfId="14621"/>
    <cellStyle name="常规 11 45 17" xfId="14622"/>
    <cellStyle name="常规 11 45 17 2" xfId="14623"/>
    <cellStyle name="常规 14 45 8 2" xfId="14624"/>
    <cellStyle name="常规 11 45 18" xfId="14625"/>
    <cellStyle name="常规 2 14 3 3" xfId="14626"/>
    <cellStyle name="常规 17 6 3 4" xfId="14627"/>
    <cellStyle name="常规 15 10 11" xfId="14628"/>
    <cellStyle name="常规 11 45 2" xfId="14629"/>
    <cellStyle name="常规 11 50 2" xfId="14630"/>
    <cellStyle name="常规 17 14 2 4" xfId="14631"/>
    <cellStyle name="常规 2 14 3 3 2" xfId="14632"/>
    <cellStyle name="常规 15 10 11 2" xfId="14633"/>
    <cellStyle name="常规 11 45 2 2" xfId="14634"/>
    <cellStyle name="常规 11 50 2 2" xfId="14635"/>
    <cellStyle name="常规 11 45 2 2 2" xfId="14636"/>
    <cellStyle name="常规 11 45 2 3" xfId="14637"/>
    <cellStyle name="常规 11 45 2 3 2" xfId="14638"/>
    <cellStyle name="常规 11 45 2 4" xfId="14639"/>
    <cellStyle name="常规 27 5 15 2" xfId="14640"/>
    <cellStyle name="常规 2 14 3 4" xfId="14641"/>
    <cellStyle name="常规 15 10 12" xfId="14642"/>
    <cellStyle name="常规 11 45 3" xfId="14643"/>
    <cellStyle name="常规 11 50 3" xfId="14644"/>
    <cellStyle name="常规 17 14 3 4" xfId="14645"/>
    <cellStyle name="常规 15 10 12 2" xfId="14646"/>
    <cellStyle name="常规 11 45 3 2" xfId="14647"/>
    <cellStyle name="常规 11 50 3 2" xfId="14648"/>
    <cellStyle name="常规 11 45 3 3" xfId="14649"/>
    <cellStyle name="常规 11 45 3 3 2" xfId="14650"/>
    <cellStyle name="常规 11 45 3 4" xfId="14651"/>
    <cellStyle name="常规 2 14 3 5" xfId="14652"/>
    <cellStyle name="常规 15 10 13" xfId="14653"/>
    <cellStyle name="常规 11 45 4" xfId="14654"/>
    <cellStyle name="常规 11 50 4" xfId="14655"/>
    <cellStyle name="常规 17 14 4 4" xfId="14656"/>
    <cellStyle name="常规 15 10 13 2" xfId="14657"/>
    <cellStyle name="常规 11 45 4 2" xfId="14658"/>
    <cellStyle name="常规 11 45 4 2 2" xfId="14659"/>
    <cellStyle name="常规 11 45 4 3 2" xfId="14660"/>
    <cellStyle name="常规 11 45 4 4" xfId="14661"/>
    <cellStyle name="常规 15 10 14" xfId="14662"/>
    <cellStyle name="常规 6 11 3 3 2" xfId="14663"/>
    <cellStyle name="常规 11 45 5" xfId="14664"/>
    <cellStyle name="强调文字颜色 4 9 2 6" xfId="14665"/>
    <cellStyle name="常规 15 10 14 2" xfId="14666"/>
    <cellStyle name="常规 11 45 5 2" xfId="14667"/>
    <cellStyle name="常规 15 10 15" xfId="14668"/>
    <cellStyle name="常规 11 45 6" xfId="14669"/>
    <cellStyle name="常规 15 10 15 2" xfId="14670"/>
    <cellStyle name="常规 11 45 6 2" xfId="14671"/>
    <cellStyle name="常规 15 10 16" xfId="14672"/>
    <cellStyle name="常规 11 45 7" xfId="14673"/>
    <cellStyle name="常规 15 10 16 2" xfId="14674"/>
    <cellStyle name="常规 11 45 7 2" xfId="14675"/>
    <cellStyle name="常规 15 10 17" xfId="14676"/>
    <cellStyle name="常规 3 13 15 2" xfId="14677"/>
    <cellStyle name="常规 11 45 8" xfId="14678"/>
    <cellStyle name="常规 15 10 17 2" xfId="14679"/>
    <cellStyle name="常规 11 45 8 2" xfId="14680"/>
    <cellStyle name="常规 15 10 18" xfId="14681"/>
    <cellStyle name="常规 11 45 9" xfId="14682"/>
    <cellStyle name="常规 11 45 9 2" xfId="14683"/>
    <cellStyle name="常规 11 46" xfId="14684"/>
    <cellStyle name="常规 11 51" xfId="14685"/>
    <cellStyle name="常规 11 46 10" xfId="14686"/>
    <cellStyle name="常规 11 46 10 2" xfId="14687"/>
    <cellStyle name="计算 10 2" xfId="14688"/>
    <cellStyle name="常规 11 46 12" xfId="14689"/>
    <cellStyle name="计算 10 3" xfId="14690"/>
    <cellStyle name="常规 11 46 13" xfId="14691"/>
    <cellStyle name="计算 10 3 2" xfId="14692"/>
    <cellStyle name="常规 11 46 13 2" xfId="14693"/>
    <cellStyle name="计算 10 4" xfId="14694"/>
    <cellStyle name="常规 11 46 14" xfId="14695"/>
    <cellStyle name="计算 10 4 2" xfId="14696"/>
    <cellStyle name="常规 11 46 14 2" xfId="14697"/>
    <cellStyle name="常规 17 25 2 3 2" xfId="14698"/>
    <cellStyle name="常规 17 30 2 3 2" xfId="14699"/>
    <cellStyle name="计算 10 5" xfId="14700"/>
    <cellStyle name="常规 11 46 15" xfId="14701"/>
    <cellStyle name="计算 10 5 2" xfId="14702"/>
    <cellStyle name="常规 11 46 15 2" xfId="14703"/>
    <cellStyle name="计算 10 6" xfId="14704"/>
    <cellStyle name="常规 11 46 16" xfId="14705"/>
    <cellStyle name="常规 11 46 16 2" xfId="14706"/>
    <cellStyle name="常规 15 47" xfId="14707"/>
    <cellStyle name="常规 15 52" xfId="14708"/>
    <cellStyle name="常规 17 6 13 2" xfId="14709"/>
    <cellStyle name="常规 22 6 13 2" xfId="14710"/>
    <cellStyle name="计算 10 7" xfId="14711"/>
    <cellStyle name="常规 11 46 17" xfId="14712"/>
    <cellStyle name="常规 11 46 17 2" xfId="14713"/>
    <cellStyle name="计算 10 8" xfId="14714"/>
    <cellStyle name="常规 11 46 18" xfId="14715"/>
    <cellStyle name="常规 2 14 4 3" xfId="14716"/>
    <cellStyle name="常规 17 6 4 4" xfId="14717"/>
    <cellStyle name="常规 11 46 2" xfId="14718"/>
    <cellStyle name="常规 11 51 2" xfId="14719"/>
    <cellStyle name="常规 17 15 2 4" xfId="14720"/>
    <cellStyle name="常规 17 20 2 4" xfId="14721"/>
    <cellStyle name="常规 2 14 4 3 2" xfId="14722"/>
    <cellStyle name="常规 4 13" xfId="14723"/>
    <cellStyle name="常规 11 46 2 2" xfId="14724"/>
    <cellStyle name="常规 11 51 2 2" xfId="14725"/>
    <cellStyle name="常规 4 13 2" xfId="14726"/>
    <cellStyle name="常规 11 46 2 2 2" xfId="14727"/>
    <cellStyle name="常规 4 14" xfId="14728"/>
    <cellStyle name="常规 11 46 2 3" xfId="14729"/>
    <cellStyle name="常规 4 14 2" xfId="14730"/>
    <cellStyle name="常规 11 46 2 3 2" xfId="14731"/>
    <cellStyle name="常规 27 5 16 2" xfId="14732"/>
    <cellStyle name="常规 2 14 4 4" xfId="14733"/>
    <cellStyle name="常规 11 46 3" xfId="14734"/>
    <cellStyle name="常规 11 51 3" xfId="14735"/>
    <cellStyle name="常规 27 3 14" xfId="14736"/>
    <cellStyle name="常规 17 15 3 4" xfId="14737"/>
    <cellStyle name="常规 17 20 3 4" xfId="14738"/>
    <cellStyle name="常规 4 63" xfId="14739"/>
    <cellStyle name="常规 4 58" xfId="14740"/>
    <cellStyle name="常规 11 46 3 2" xfId="14741"/>
    <cellStyle name="常规 11 51 3 2" xfId="14742"/>
    <cellStyle name="常规 27 3 14 2" xfId="14743"/>
    <cellStyle name="常规 4 63 2" xfId="14744"/>
    <cellStyle name="常规 4 58 2" xfId="14745"/>
    <cellStyle name="常规 11 46 3 2 2" xfId="14746"/>
    <cellStyle name="常规 27 3 15" xfId="14747"/>
    <cellStyle name="常规 27 3 20" xfId="14748"/>
    <cellStyle name="常规 4 64" xfId="14749"/>
    <cellStyle name="常规 4 59" xfId="14750"/>
    <cellStyle name="常规 11 46 3 3" xfId="14751"/>
    <cellStyle name="常规 27 3 15 2" xfId="14752"/>
    <cellStyle name="常规 4 64 2" xfId="14753"/>
    <cellStyle name="常规 4 59 2" xfId="14754"/>
    <cellStyle name="常规 11 46 3 3 2" xfId="14755"/>
    <cellStyle name="常规 2 14 4 5" xfId="14756"/>
    <cellStyle name="常规 11 46 4" xfId="14757"/>
    <cellStyle name="常规 11 51 4" xfId="14758"/>
    <cellStyle name="常规 17 15 4 4" xfId="14759"/>
    <cellStyle name="常规 17 20 4 4" xfId="14760"/>
    <cellStyle name="常规 11 46 4 2" xfId="14761"/>
    <cellStyle name="常规 11 46 4 2 2" xfId="14762"/>
    <cellStyle name="常规 11 46 4 3" xfId="14763"/>
    <cellStyle name="常规 11 46 4 3 2" xfId="14764"/>
    <cellStyle name="常规 11 46 5" xfId="14765"/>
    <cellStyle name="常规 11 46 5 2" xfId="14766"/>
    <cellStyle name="常规 11 46 6" xfId="14767"/>
    <cellStyle name="常规 11 46 6 2" xfId="14768"/>
    <cellStyle name="常规 11 46 7" xfId="14769"/>
    <cellStyle name="常规 5 13" xfId="14770"/>
    <cellStyle name="常规 11 46 7 2" xfId="14771"/>
    <cellStyle name="常规 3 13 16 2" xfId="14772"/>
    <cellStyle name="常规 11 46 8" xfId="14773"/>
    <cellStyle name="常规 27 4 14" xfId="14774"/>
    <cellStyle name="常规 11 46 8 2" xfId="14775"/>
    <cellStyle name="常规 11 46 9" xfId="14776"/>
    <cellStyle name="常规 11 46 9 2" xfId="14777"/>
    <cellStyle name="常规 11 47" xfId="14778"/>
    <cellStyle name="常规 11 52" xfId="14779"/>
    <cellStyle name="常规 11 47 10" xfId="14780"/>
    <cellStyle name="常规 27 48 12" xfId="14781"/>
    <cellStyle name="常规 11 47 10 2" xfId="14782"/>
    <cellStyle name="常规 11 47 11 2" xfId="14783"/>
    <cellStyle name="计算 15 2" xfId="14784"/>
    <cellStyle name="常规 11 47 12" xfId="14785"/>
    <cellStyle name="计算 15 2 2" xfId="14786"/>
    <cellStyle name="常规 11 47 12 2" xfId="14787"/>
    <cellStyle name="计算 15 3 2" xfId="14788"/>
    <cellStyle name="常规 11 47 13 2" xfId="14789"/>
    <cellStyle name="常规 27 38 13 2" xfId="14790"/>
    <cellStyle name="常规 27 43 13 2" xfId="14791"/>
    <cellStyle name="计算 15 4" xfId="14792"/>
    <cellStyle name="常规 11 47 14" xfId="14793"/>
    <cellStyle name="计算 15 4 2" xfId="14794"/>
    <cellStyle name="常规 11 47 14 2" xfId="14795"/>
    <cellStyle name="计算 15 5" xfId="14796"/>
    <cellStyle name="常规 11 47 15" xfId="14797"/>
    <cellStyle name="常规 27 49 12" xfId="14798"/>
    <cellStyle name="常规 11 47 15 2" xfId="14799"/>
    <cellStyle name="计算 15 6" xfId="14800"/>
    <cellStyle name="常规 11 47 16" xfId="14801"/>
    <cellStyle name="常规 11 47 16 2" xfId="14802"/>
    <cellStyle name="计算 15 7" xfId="14803"/>
    <cellStyle name="常规 11 47 17" xfId="14804"/>
    <cellStyle name="常规 11 47 17 2" xfId="14805"/>
    <cellStyle name="计算 15 8" xfId="14806"/>
    <cellStyle name="常规 11 47 18" xfId="14807"/>
    <cellStyle name="常规 2 14 5 3" xfId="14808"/>
    <cellStyle name="常规 11 47 2" xfId="14809"/>
    <cellStyle name="常规 11 52 2" xfId="14810"/>
    <cellStyle name="常规 17 16 2 4" xfId="14811"/>
    <cellStyle name="常规 17 21 2 4" xfId="14812"/>
    <cellStyle name="常规 9 13" xfId="14813"/>
    <cellStyle name="常规 11 47 2 2" xfId="14814"/>
    <cellStyle name="常规 11 52 2 2" xfId="14815"/>
    <cellStyle name="常规 2 38 2 4" xfId="14816"/>
    <cellStyle name="注释 3 3 3" xfId="14817"/>
    <cellStyle name="常规 9 13 2" xfId="14818"/>
    <cellStyle name="常规 11 47 2 2 2" xfId="14819"/>
    <cellStyle name="常规 9 14" xfId="14820"/>
    <cellStyle name="常规 11 47 2 3" xfId="14821"/>
    <cellStyle name="常规 2 38 3 4" xfId="14822"/>
    <cellStyle name="注释 3 4 3" xfId="14823"/>
    <cellStyle name="常规 9 14 2" xfId="14824"/>
    <cellStyle name="常规 11 47 2 3 2" xfId="14825"/>
    <cellStyle name="常规 27 5 17 2" xfId="14826"/>
    <cellStyle name="常规 11 47 3" xfId="14827"/>
    <cellStyle name="常规 11 52 3" xfId="14828"/>
    <cellStyle name="常规 27 8 14" xfId="14829"/>
    <cellStyle name="常规 17 16 3 4" xfId="14830"/>
    <cellStyle name="常规 17 21 3 4" xfId="14831"/>
    <cellStyle name="常规 9 63" xfId="14832"/>
    <cellStyle name="常规 9 58" xfId="14833"/>
    <cellStyle name="常规 11 47 3 2" xfId="14834"/>
    <cellStyle name="常规 11 52 3 2" xfId="14835"/>
    <cellStyle name="常规 27 8 14 2" xfId="14836"/>
    <cellStyle name="常规 2 39 2 4" xfId="14837"/>
    <cellStyle name="常规 14 39 3" xfId="14838"/>
    <cellStyle name="常规 14 44 3" xfId="14839"/>
    <cellStyle name="注释 4 3 3" xfId="14840"/>
    <cellStyle name="常规 9 63 2" xfId="14841"/>
    <cellStyle name="常规 9 58 2" xfId="14842"/>
    <cellStyle name="常规 11 47 3 2 2" xfId="14843"/>
    <cellStyle name="常规 27 8 15" xfId="14844"/>
    <cellStyle name="常规 9 64" xfId="14845"/>
    <cellStyle name="常规 9 59" xfId="14846"/>
    <cellStyle name="常规 11 47 3 3" xfId="14847"/>
    <cellStyle name="常规 27 8 15 2" xfId="14848"/>
    <cellStyle name="常规 2 39 3 4" xfId="14849"/>
    <cellStyle name="注释 4 4 3" xfId="14850"/>
    <cellStyle name="常规 9 64 2" xfId="14851"/>
    <cellStyle name="常规 9 59 2" xfId="14852"/>
    <cellStyle name="常规 11 47 3 3 2" xfId="14853"/>
    <cellStyle name="常规 2 106" xfId="14854"/>
    <cellStyle name="常规 2 111" xfId="14855"/>
    <cellStyle name="常规 14 45 3" xfId="14856"/>
    <cellStyle name="常规 11 47 4" xfId="14857"/>
    <cellStyle name="常规 11 52 4" xfId="14858"/>
    <cellStyle name="常规 17 16 4 4" xfId="14859"/>
    <cellStyle name="常规 17 21 4 4" xfId="14860"/>
    <cellStyle name="常规 11 47 4 2" xfId="14861"/>
    <cellStyle name="注释 5 3 3" xfId="14862"/>
    <cellStyle name="常规 11 47 4 2 2" xfId="14863"/>
    <cellStyle name="常规 11 47 4 3" xfId="14864"/>
    <cellStyle name="注释 5 4 3" xfId="14865"/>
    <cellStyle name="常规 11 47 4 3 2" xfId="14866"/>
    <cellStyle name="常规 3 106" xfId="14867"/>
    <cellStyle name="常规 3 111" xfId="14868"/>
    <cellStyle name="常规 11 47 5" xfId="14869"/>
    <cellStyle name="常规 11 47 5 2" xfId="14870"/>
    <cellStyle name="常规 11 47 6" xfId="14871"/>
    <cellStyle name="常规 11 47 6 2" xfId="14872"/>
    <cellStyle name="常规 11 47 7" xfId="14873"/>
    <cellStyle name="常规 3 13 17 2" xfId="14874"/>
    <cellStyle name="常规 11 47 8" xfId="14875"/>
    <cellStyle name="常规 12 38 4 2 2" xfId="14876"/>
    <cellStyle name="常规 12 43 4 2 2" xfId="14877"/>
    <cellStyle name="常规 11 47 9" xfId="14878"/>
    <cellStyle name="常规 11 47 9 2" xfId="14879"/>
    <cellStyle name="常规 11 48" xfId="14880"/>
    <cellStyle name="常规 11 53" xfId="14881"/>
    <cellStyle name="常规 11 48 10" xfId="14882"/>
    <cellStyle name="常规 11 48 10 2" xfId="14883"/>
    <cellStyle name="常规 11 48 11" xfId="14884"/>
    <cellStyle name="常规 11 48 11 2" xfId="14885"/>
    <cellStyle name="常规 11 48 12" xfId="14886"/>
    <cellStyle name="常规 11 48 12 2" xfId="14887"/>
    <cellStyle name="常规 11 48 13" xfId="14888"/>
    <cellStyle name="常规 11 48 13 2" xfId="14889"/>
    <cellStyle name="常规 14 10 15" xfId="14890"/>
    <cellStyle name="常规 54 13 2" xfId="14891"/>
    <cellStyle name="常规 49 13 2" xfId="14892"/>
    <cellStyle name="常规 11 48 14" xfId="14893"/>
    <cellStyle name="常规 11 48 14 2" xfId="14894"/>
    <cellStyle name="常规 11 48 15" xfId="14895"/>
    <cellStyle name="解释性文本 7 2 2 2" xfId="14896"/>
    <cellStyle name="常规 2 14 6 3" xfId="14897"/>
    <cellStyle name="常规 11 48 2" xfId="14898"/>
    <cellStyle name="常规 11 53 2" xfId="14899"/>
    <cellStyle name="常规 17 17 2 4" xfId="14900"/>
    <cellStyle name="常规 17 22 2 4" xfId="14901"/>
    <cellStyle name="常规 11 48 2 2" xfId="14902"/>
    <cellStyle name="常规 11 53 2 2" xfId="14903"/>
    <cellStyle name="常规 11 48 2 3" xfId="14904"/>
    <cellStyle name="常规 11 48 3" xfId="14905"/>
    <cellStyle name="常规 11 53 3" xfId="14906"/>
    <cellStyle name="常规 17 17 3 4" xfId="14907"/>
    <cellStyle name="常规 17 22 3 4" xfId="14908"/>
    <cellStyle name="常规 11 48 3 2" xfId="14909"/>
    <cellStyle name="常规 11 53 3 2" xfId="14910"/>
    <cellStyle name="常规 11 48 3 3" xfId="14911"/>
    <cellStyle name="常规 11 48 4" xfId="14912"/>
    <cellStyle name="常规 11 53 4" xfId="14913"/>
    <cellStyle name="常规 17 17 4 4" xfId="14914"/>
    <cellStyle name="常规 17 22 4 4" xfId="14915"/>
    <cellStyle name="常规 11 48 4 2" xfId="14916"/>
    <cellStyle name="常规 12 2 9" xfId="14917"/>
    <cellStyle name="常规 11 48 4 2 2" xfId="14918"/>
    <cellStyle name="常规 11 48 4 3" xfId="14919"/>
    <cellStyle name="常规 12 3 9" xfId="14920"/>
    <cellStyle name="常规 11 48 4 3 2" xfId="14921"/>
    <cellStyle name="常规 11 48 5" xfId="14922"/>
    <cellStyle name="常规 11 48 5 2" xfId="14923"/>
    <cellStyle name="常规 11 48 6" xfId="14924"/>
    <cellStyle name="常规 11 48 6 2" xfId="14925"/>
    <cellStyle name="常规 11 48 7" xfId="14926"/>
    <cellStyle name="常规 11 48 8" xfId="14927"/>
    <cellStyle name="常规 12 38 4 3 2" xfId="14928"/>
    <cellStyle name="常规 12 43 4 3 2" xfId="14929"/>
    <cellStyle name="常规 11 48 9" xfId="14930"/>
    <cellStyle name="常规 12 2 26" xfId="14931"/>
    <cellStyle name="常规 12 2 31" xfId="14932"/>
    <cellStyle name="常规 11 48 9 2" xfId="14933"/>
    <cellStyle name="常规 11 49" xfId="14934"/>
    <cellStyle name="常规 11 54" xfId="14935"/>
    <cellStyle name="常规 2 9 45" xfId="14936"/>
    <cellStyle name="常规 11 49 12 2" xfId="14937"/>
    <cellStyle name="常规 11 49 13" xfId="14938"/>
    <cellStyle name="常规 11 49 13 2" xfId="14939"/>
    <cellStyle name="常规 11 49 14" xfId="14940"/>
    <cellStyle name="常规 11 49 14 2" xfId="14941"/>
    <cellStyle name="常规 11 49 15" xfId="14942"/>
    <cellStyle name="常规 2 14 7 3" xfId="14943"/>
    <cellStyle name="常规 11 49 2" xfId="14944"/>
    <cellStyle name="常规 11 54 2" xfId="14945"/>
    <cellStyle name="常规 17 18 2 4" xfId="14946"/>
    <cellStyle name="常规 17 23 2 4" xfId="14947"/>
    <cellStyle name="常规 11 49 2 2" xfId="14948"/>
    <cellStyle name="常规 11 54 2 2" xfId="14949"/>
    <cellStyle name="常规 2 38 17" xfId="14950"/>
    <cellStyle name="常规 11 49 2 2 2" xfId="14951"/>
    <cellStyle name="常规 11 49 2 3" xfId="14952"/>
    <cellStyle name="常规 11 49 2 3 2" xfId="14953"/>
    <cellStyle name="常规 11 49 3" xfId="14954"/>
    <cellStyle name="常规 11 54 3" xfId="14955"/>
    <cellStyle name="常规 17 18 3 4" xfId="14956"/>
    <cellStyle name="常规 17 23 3 4" xfId="14957"/>
    <cellStyle name="常规 11 49 3 2" xfId="14958"/>
    <cellStyle name="常规 11 54 3 2" xfId="14959"/>
    <cellStyle name="常规 11 49 3 2 2" xfId="14960"/>
    <cellStyle name="常规 11 49 3 3" xfId="14961"/>
    <cellStyle name="常规 11 49 3 3 2" xfId="14962"/>
    <cellStyle name="常规 11 49 4" xfId="14963"/>
    <cellStyle name="常规 11 54 4" xfId="14964"/>
    <cellStyle name="常规 17 18 4 4" xfId="14965"/>
    <cellStyle name="常规 17 23 4 4" xfId="14966"/>
    <cellStyle name="常规 11 49 4 2" xfId="14967"/>
    <cellStyle name="常规 11 49 4 2 2" xfId="14968"/>
    <cellStyle name="常规 11 49 4 3" xfId="14969"/>
    <cellStyle name="常规 11 49 4 3 2" xfId="14970"/>
    <cellStyle name="常规 11 49 5" xfId="14971"/>
    <cellStyle name="常规 11 49 5 2" xfId="14972"/>
    <cellStyle name="常规 11 49 6" xfId="14973"/>
    <cellStyle name="常规 11 49 6 2" xfId="14974"/>
    <cellStyle name="常规 11 49 7" xfId="14975"/>
    <cellStyle name="常规 11 49 7 2" xfId="14976"/>
    <cellStyle name="常规 17 28 10" xfId="14977"/>
    <cellStyle name="常规 17 33 10" xfId="14978"/>
    <cellStyle name="常规 22 28 10" xfId="14979"/>
    <cellStyle name="常规 22 33 10" xfId="14980"/>
    <cellStyle name="常规 11 49 8" xfId="14981"/>
    <cellStyle name="常规 17 28 11" xfId="14982"/>
    <cellStyle name="常规 17 33 11" xfId="14983"/>
    <cellStyle name="常规 22 28 11" xfId="14984"/>
    <cellStyle name="常规 22 33 11" xfId="14985"/>
    <cellStyle name="常规 11 49 9" xfId="14986"/>
    <cellStyle name="常规 17 28 11 2" xfId="14987"/>
    <cellStyle name="常规 17 33 11 2" xfId="14988"/>
    <cellStyle name="常规 22 28 11 2" xfId="14989"/>
    <cellStyle name="常规 22 33 11 2" xfId="14990"/>
    <cellStyle name="常规 11 49 9 2" xfId="14991"/>
    <cellStyle name="常规 11 5" xfId="14992"/>
    <cellStyle name="常规 17 45 15" xfId="14993"/>
    <cellStyle name="常规 22 45 15" xfId="14994"/>
    <cellStyle name="常规 11 5 10" xfId="14995"/>
    <cellStyle name="常规 11 5 10 2" xfId="14996"/>
    <cellStyle name="常规 11 5 11" xfId="14997"/>
    <cellStyle name="常规 11 5 12" xfId="14998"/>
    <cellStyle name="常规 11 5 12 2" xfId="14999"/>
    <cellStyle name="常规 11 5 13" xfId="15000"/>
    <cellStyle name="常规 11 5 13 2" xfId="15001"/>
    <cellStyle name="常规 11 5 14" xfId="15002"/>
    <cellStyle name="常规 11 5 14 2" xfId="15003"/>
    <cellStyle name="常规 11 5 15" xfId="15004"/>
    <cellStyle name="常规 11 5 15 2" xfId="15005"/>
    <cellStyle name="常规 11 5 16" xfId="15006"/>
    <cellStyle name="常规 11 5 16 2" xfId="15007"/>
    <cellStyle name="常规 11 5 2 4 2" xfId="15008"/>
    <cellStyle name="常规 11 5 17" xfId="15009"/>
    <cellStyle name="常规 11 5 17 2" xfId="15010"/>
    <cellStyle name="常规 15 3 5 2" xfId="15011"/>
    <cellStyle name="常规 20 3 5 2" xfId="15012"/>
    <cellStyle name="常规 11 5 18" xfId="15013"/>
    <cellStyle name="常规 11 5 2" xfId="15014"/>
    <cellStyle name="常规 17 45 15 2" xfId="15015"/>
    <cellStyle name="常规 22 45 15 2" xfId="15016"/>
    <cellStyle name="常规 11 5 3" xfId="15017"/>
    <cellStyle name="常规 11 5 2 10" xfId="15018"/>
    <cellStyle name="常规 11 5 2 2" xfId="15019"/>
    <cellStyle name="常规 11 5 2 2 2" xfId="15020"/>
    <cellStyle name="常规 15 3 3 2" xfId="15021"/>
    <cellStyle name="常规 20 3 3 2" xfId="15022"/>
    <cellStyle name="常规 11 5 2 2 3" xfId="15023"/>
    <cellStyle name="常规 15 3 3 3" xfId="15024"/>
    <cellStyle name="常规 11 5 2 2 4" xfId="15025"/>
    <cellStyle name="常规 11 5 2 2 5" xfId="15026"/>
    <cellStyle name="常规 11 5 2 3" xfId="15027"/>
    <cellStyle name="常规 11 5 2 3 2" xfId="15028"/>
    <cellStyle name="常规 15 3 4 2" xfId="15029"/>
    <cellStyle name="常规 20 3 4 2" xfId="15030"/>
    <cellStyle name="常规 11 5 2 3 3" xfId="15031"/>
    <cellStyle name="常规 11 5 2 4" xfId="15032"/>
    <cellStyle name="常规 11 5 2 5" xfId="15033"/>
    <cellStyle name="常规 11 5 2 6" xfId="15034"/>
    <cellStyle name="常规 27 5 2 2 2" xfId="15035"/>
    <cellStyle name="常规 15 3 14 2" xfId="15036"/>
    <cellStyle name="常规 11 5 2 7" xfId="15037"/>
    <cellStyle name="常规 11 5 2 8" xfId="15038"/>
    <cellStyle name="常规 11 5 2 9" xfId="15039"/>
    <cellStyle name="常规 11 5 3 2" xfId="15040"/>
    <cellStyle name="常规 11 5 3 2 2" xfId="15041"/>
    <cellStyle name="常规 11 5 3 3" xfId="15042"/>
    <cellStyle name="常规 11 5 3 3 2" xfId="15043"/>
    <cellStyle name="常规 11 5 3 4" xfId="15044"/>
    <cellStyle name="常规 11 5 3 4 2" xfId="15045"/>
    <cellStyle name="常规 11 5 3 5" xfId="15046"/>
    <cellStyle name="常规 11 5 4" xfId="15047"/>
    <cellStyle name="常规 11 5 4 2" xfId="15048"/>
    <cellStyle name="常规 11 5 4 2 2" xfId="15049"/>
    <cellStyle name="常规 11 5 4 3" xfId="15050"/>
    <cellStyle name="常规 27 2 10" xfId="15051"/>
    <cellStyle name="常规 32 2 10" xfId="15052"/>
    <cellStyle name="常规 3 49" xfId="15053"/>
    <cellStyle name="常规 3 54" xfId="15054"/>
    <cellStyle name="常规 11 5 4 3 2" xfId="15055"/>
    <cellStyle name="常规 11 5 4 4" xfId="15056"/>
    <cellStyle name="常规 11 5 4 5" xfId="15057"/>
    <cellStyle name="常规 11 5 5" xfId="15058"/>
    <cellStyle name="常规 11 5 5 2" xfId="15059"/>
    <cellStyle name="常规 11 5 5 3" xfId="15060"/>
    <cellStyle name="常规 11 5 6" xfId="15061"/>
    <cellStyle name="常规 11 5 6 2" xfId="15062"/>
    <cellStyle name="常规 11 5 6 3" xfId="15063"/>
    <cellStyle name="常规 11 5 7" xfId="15064"/>
    <cellStyle name="常规 11 5 7 2" xfId="15065"/>
    <cellStyle name="常规 11 5 7 3" xfId="15066"/>
    <cellStyle name="常规 11 5 8" xfId="15067"/>
    <cellStyle name="常规 33 2 27" xfId="15068"/>
    <cellStyle name="常规 27 29 2 3" xfId="15069"/>
    <cellStyle name="常规 27 34 2 3" xfId="15070"/>
    <cellStyle name="常规 11 5 8 2" xfId="15071"/>
    <cellStyle name="常规 33 2 28" xfId="15072"/>
    <cellStyle name="常规 27 29 2 4" xfId="15073"/>
    <cellStyle name="常规 27 34 2 4" xfId="15074"/>
    <cellStyle name="常规 11 5 8 3" xfId="15075"/>
    <cellStyle name="常规 27 29 3 3" xfId="15076"/>
    <cellStyle name="常规 27 34 3 3" xfId="15077"/>
    <cellStyle name="常规 11 5 9 2" xfId="15078"/>
    <cellStyle name="常规 11 55" xfId="15079"/>
    <cellStyle name="常规 11 60" xfId="15080"/>
    <cellStyle name="常规 15 11 11" xfId="15081"/>
    <cellStyle name="常规 11 55 2" xfId="15082"/>
    <cellStyle name="常规 11 60 2" xfId="15083"/>
    <cellStyle name="常规 17 19 2 4" xfId="15084"/>
    <cellStyle name="常规 17 24 2 4" xfId="15085"/>
    <cellStyle name="常规 15 11 11 2" xfId="15086"/>
    <cellStyle name="常规 11 55 2 2" xfId="15087"/>
    <cellStyle name="常规 11 60 2 2" xfId="15088"/>
    <cellStyle name="常规 15 11 12" xfId="15089"/>
    <cellStyle name="常规 11 55 3" xfId="15090"/>
    <cellStyle name="常规 11 60 3" xfId="15091"/>
    <cellStyle name="常规 17 19 3 4" xfId="15092"/>
    <cellStyle name="常规 17 24 3 4" xfId="15093"/>
    <cellStyle name="常规 6 33 14" xfId="15094"/>
    <cellStyle name="常规 6 28 14" xfId="15095"/>
    <cellStyle name="常规 15 11 12 2" xfId="15096"/>
    <cellStyle name="常规 11 55 3 2" xfId="15097"/>
    <cellStyle name="常规 11 60 3 2" xfId="15098"/>
    <cellStyle name="常规 15 11 13" xfId="15099"/>
    <cellStyle name="常规 11 55 4" xfId="15100"/>
    <cellStyle name="常规 11 60 4" xfId="15101"/>
    <cellStyle name="常规 27 49 9 2" xfId="15102"/>
    <cellStyle name="常规 70 8 2" xfId="15103"/>
    <cellStyle name="常规 65 8 2" xfId="15104"/>
    <cellStyle name="常规 11 56" xfId="15105"/>
    <cellStyle name="常规 11 61" xfId="15106"/>
    <cellStyle name="常规 11 56 2" xfId="15107"/>
    <cellStyle name="常规 11 61 2" xfId="15108"/>
    <cellStyle name="常规 17 25 2 4" xfId="15109"/>
    <cellStyle name="常规 17 30 2 4" xfId="15110"/>
    <cellStyle name="常规 11 56 2 2" xfId="15111"/>
    <cellStyle name="常规 11 56 3" xfId="15112"/>
    <cellStyle name="常规 6 43 14" xfId="15113"/>
    <cellStyle name="常规 6 38 14" xfId="15114"/>
    <cellStyle name="常规 33 3 14" xfId="15115"/>
    <cellStyle name="常规 17 25 3 4" xfId="15116"/>
    <cellStyle name="常规 17 30 3 4" xfId="15117"/>
    <cellStyle name="常规 11 56 3 2" xfId="15118"/>
    <cellStyle name="常规 11 56 4" xfId="15119"/>
    <cellStyle name="常规 11 57" xfId="15120"/>
    <cellStyle name="常规 11 62" xfId="15121"/>
    <cellStyle name="常规 11 57 2" xfId="15122"/>
    <cellStyle name="常规 11 62 2" xfId="15123"/>
    <cellStyle name="常规 17 26 2 4" xfId="15124"/>
    <cellStyle name="常规 17 31 2 4" xfId="15125"/>
    <cellStyle name="常规 11 57 2 2" xfId="15126"/>
    <cellStyle name="常规 11 57 3" xfId="15127"/>
    <cellStyle name="常规 17 26 3 4" xfId="15128"/>
    <cellStyle name="常规 17 31 3 4" xfId="15129"/>
    <cellStyle name="常规 11 57 3 2" xfId="15130"/>
    <cellStyle name="常规 11 57 4" xfId="15131"/>
    <cellStyle name="常规 11 58" xfId="15132"/>
    <cellStyle name="常规 11 63" xfId="15133"/>
    <cellStyle name="常规 11 58 2" xfId="15134"/>
    <cellStyle name="常规 11 63 2" xfId="15135"/>
    <cellStyle name="常规 17 27 2 4" xfId="15136"/>
    <cellStyle name="常规 17 32 2 4" xfId="15137"/>
    <cellStyle name="常规 11 58 2 2" xfId="15138"/>
    <cellStyle name="常规 11 58 3" xfId="15139"/>
    <cellStyle name="常规 17 27 3 4" xfId="15140"/>
    <cellStyle name="常规 17 32 3 4" xfId="15141"/>
    <cellStyle name="常规 11 58 3 2" xfId="15142"/>
    <cellStyle name="常规 11 58 4" xfId="15143"/>
    <cellStyle name="解释性文本 7 2 8" xfId="15144"/>
    <cellStyle name="常规 2 36 16 2" xfId="15145"/>
    <cellStyle name="常规 2 41 16 2" xfId="15146"/>
    <cellStyle name="常规 11 59" xfId="15147"/>
    <cellStyle name="常规 11 64" xfId="15148"/>
    <cellStyle name="常规 11 59 2" xfId="15149"/>
    <cellStyle name="常规 11 64 2" xfId="15150"/>
    <cellStyle name="常规 17 28 2 4" xfId="15151"/>
    <cellStyle name="常规 17 33 2 4" xfId="15152"/>
    <cellStyle name="常规 11 59 2 2" xfId="15153"/>
    <cellStyle name="常规 11 59 3" xfId="15154"/>
    <cellStyle name="常规 17 28 3 4" xfId="15155"/>
    <cellStyle name="常规 17 33 3 4" xfId="15156"/>
    <cellStyle name="常规 11 59 3 2" xfId="15157"/>
    <cellStyle name="常规 11 59 4" xfId="15158"/>
    <cellStyle name="常规 11 6" xfId="15159"/>
    <cellStyle name="常规 17 45 16" xfId="15160"/>
    <cellStyle name="常规 22 45 16" xfId="15161"/>
    <cellStyle name="常规 11 6 15 2" xfId="15162"/>
    <cellStyle name="常规 11 6 16" xfId="15163"/>
    <cellStyle name="常规 11 6 16 2" xfId="15164"/>
    <cellStyle name="常规 11 6 17" xfId="15165"/>
    <cellStyle name="常规 11 6 17 2" xfId="15166"/>
    <cellStyle name="常规 11 6 18" xfId="15167"/>
    <cellStyle name="常规 17 13 4 2" xfId="15168"/>
    <cellStyle name="常规 22 13 4 2" xfId="15169"/>
    <cellStyle name="常规 12 3 4 2 2" xfId="15170"/>
    <cellStyle name="常规 11 6 19" xfId="15171"/>
    <cellStyle name="常规 11 6 2" xfId="15172"/>
    <cellStyle name="常规 17 45 16 2" xfId="15173"/>
    <cellStyle name="常规 22 45 16 2" xfId="15174"/>
    <cellStyle name="常规 11 6 2 2" xfId="15175"/>
    <cellStyle name="常规 11 6 2 2 2" xfId="15176"/>
    <cellStyle name="常规 11 6 2 3" xfId="15177"/>
    <cellStyle name="常规 11 6 2 3 2" xfId="15178"/>
    <cellStyle name="常规 11 6 2 4" xfId="15179"/>
    <cellStyle name="常规 11 6 2 4 2" xfId="15180"/>
    <cellStyle name="常规 11 6 2 5" xfId="15181"/>
    <cellStyle name="常规 11 6 3" xfId="15182"/>
    <cellStyle name="常规 11 6 3 2" xfId="15183"/>
    <cellStyle name="常规 11 6 3 2 2" xfId="15184"/>
    <cellStyle name="常规 11 6 3 3" xfId="15185"/>
    <cellStyle name="常规 11 6 3 3 2" xfId="15186"/>
    <cellStyle name="常规 11 6 3 4" xfId="15187"/>
    <cellStyle name="常规 11 6 3 4 2" xfId="15188"/>
    <cellStyle name="常规 11 6 3 5" xfId="15189"/>
    <cellStyle name="常规 11 6 4" xfId="15190"/>
    <cellStyle name="常规 11 6 4 2" xfId="15191"/>
    <cellStyle name="常规 11 6 4 2 2" xfId="15192"/>
    <cellStyle name="常规 11 6 4 3" xfId="15193"/>
    <cellStyle name="常规 11 6 4 3 2" xfId="15194"/>
    <cellStyle name="常规 11 6 4 4" xfId="15195"/>
    <cellStyle name="常规 11 6 4 5" xfId="15196"/>
    <cellStyle name="常规 11 6 5 2" xfId="15197"/>
    <cellStyle name="常规 11 6 5 3" xfId="15198"/>
    <cellStyle name="常规 11 6 6" xfId="15199"/>
    <cellStyle name="常规 11 6 6 2" xfId="15200"/>
    <cellStyle name="常规 11 6 6 3" xfId="15201"/>
    <cellStyle name="常规 11 6 7" xfId="15202"/>
    <cellStyle name="常规 11 6 7 2" xfId="15203"/>
    <cellStyle name="常规 11 6 7 3" xfId="15204"/>
    <cellStyle name="常规 11 6 8" xfId="15205"/>
    <cellStyle name="常规 27 35 2 3" xfId="15206"/>
    <cellStyle name="常规 27 40 2 3" xfId="15207"/>
    <cellStyle name="常规 11 6 8 2" xfId="15208"/>
    <cellStyle name="常规 27 35 3 3" xfId="15209"/>
    <cellStyle name="常规 27 40 3 3" xfId="15210"/>
    <cellStyle name="常规 11 6 9 2" xfId="15211"/>
    <cellStyle name="常规 11 65" xfId="15212"/>
    <cellStyle name="常规 11 70" xfId="15213"/>
    <cellStyle name="常规 15 12 11" xfId="15214"/>
    <cellStyle name="常规 11 65 2" xfId="15215"/>
    <cellStyle name="常规 11 70 2" xfId="15216"/>
    <cellStyle name="常规 18 10 2 2" xfId="15217"/>
    <cellStyle name="常规 23 10 2 2" xfId="15218"/>
    <cellStyle name="常规 11 66" xfId="15219"/>
    <cellStyle name="常规 11 71" xfId="15220"/>
    <cellStyle name="常规 23 10 2 2 2" xfId="15221"/>
    <cellStyle name="常规 11 66 2" xfId="15222"/>
    <cellStyle name="常规 11 71 2" xfId="15223"/>
    <cellStyle name="常规 23 10 2 3" xfId="15224"/>
    <cellStyle name="常规 27 19 15 2" xfId="15225"/>
    <cellStyle name="常规 27 24 15 2" xfId="15226"/>
    <cellStyle name="常规 15 18 2 2" xfId="15227"/>
    <cellStyle name="常规 15 23 2 2" xfId="15228"/>
    <cellStyle name="常规 11 67" xfId="15229"/>
    <cellStyle name="常规 11 72" xfId="15230"/>
    <cellStyle name="常规 11 67 2" xfId="15231"/>
    <cellStyle name="常规 11 72 2" xfId="15232"/>
    <cellStyle name="常规 12 36 2 2" xfId="15233"/>
    <cellStyle name="常规 12 41 2 2" xfId="15234"/>
    <cellStyle name="常规 11 68" xfId="15235"/>
    <cellStyle name="常规 11 73" xfId="15236"/>
    <cellStyle name="常规 12 36 2 2 2" xfId="15237"/>
    <cellStyle name="常规 12 41 2 2 2" xfId="15238"/>
    <cellStyle name="常规 11 68 2" xfId="15239"/>
    <cellStyle name="常规 11 73 2" xfId="15240"/>
    <cellStyle name="常规 12 36 2 3" xfId="15241"/>
    <cellStyle name="常规 12 41 2 3" xfId="15242"/>
    <cellStyle name="常规 11 69" xfId="15243"/>
    <cellStyle name="常规 11 74" xfId="15244"/>
    <cellStyle name="常规 12 36 2 3 2" xfId="15245"/>
    <cellStyle name="常规 12 41 2 3 2" xfId="15246"/>
    <cellStyle name="常规 11 69 2" xfId="15247"/>
    <cellStyle name="常规 11 7 11 2" xfId="15248"/>
    <cellStyle name="常规 2 2 2 2 2 4 2" xfId="15249"/>
    <cellStyle name="常规 11 7 12" xfId="15250"/>
    <cellStyle name="常规 11 7 12 2" xfId="15251"/>
    <cellStyle name="常规 11 7 13" xfId="15252"/>
    <cellStyle name="常规 11 7 13 2" xfId="15253"/>
    <cellStyle name="常规 4 2 2 2 2 11" xfId="15254"/>
    <cellStyle name="常规 26 9 16 2" xfId="15255"/>
    <cellStyle name="常规 11 7 14" xfId="15256"/>
    <cellStyle name="常规 11 7 14 2" xfId="15257"/>
    <cellStyle name="常规 11 7 15" xfId="15258"/>
    <cellStyle name="常规 11 7 15 2" xfId="15259"/>
    <cellStyle name="常规 11 7 16" xfId="15260"/>
    <cellStyle name="常规 11 7 16 2" xfId="15261"/>
    <cellStyle name="常规 11 7 17 2" xfId="15262"/>
    <cellStyle name="常规 11 7 18" xfId="15263"/>
    <cellStyle name="常规 17 13 9 2" xfId="15264"/>
    <cellStyle name="常规 22 13 9 2" xfId="15265"/>
    <cellStyle name="常规 11 7 19" xfId="15266"/>
    <cellStyle name="常规 11 7 2" xfId="15267"/>
    <cellStyle name="常规 17 45 17 2" xfId="15268"/>
    <cellStyle name="常规 22 45 17 2" xfId="15269"/>
    <cellStyle name="常规 2 2 2 2 2 10" xfId="15270"/>
    <cellStyle name="常规 11 7 2 2 2" xfId="15271"/>
    <cellStyle name="常规 11 7 2 3" xfId="15272"/>
    <cellStyle name="常规 11 7 2 3 2" xfId="15273"/>
    <cellStyle name="常规 11 7 2 4" xfId="15274"/>
    <cellStyle name="常规 26 5 17" xfId="15275"/>
    <cellStyle name="常规 11 7 2 4 2" xfId="15276"/>
    <cellStyle name="常规 11 7 2 5" xfId="15277"/>
    <cellStyle name="常规 2 2 2 2 2 11" xfId="15278"/>
    <cellStyle name="常规 11 7 3" xfId="15279"/>
    <cellStyle name="常规 11 7 3 2" xfId="15280"/>
    <cellStyle name="常规 11 7 3 2 2" xfId="15281"/>
    <cellStyle name="常规 11 7 3 3" xfId="15282"/>
    <cellStyle name="常规 11 7 3 3 2" xfId="15283"/>
    <cellStyle name="常规 11 7 3 4" xfId="15284"/>
    <cellStyle name="常规 11 7 4" xfId="15285"/>
    <cellStyle name="常规 2 12 11" xfId="15286"/>
    <cellStyle name="常规 11 7 4 2" xfId="15287"/>
    <cellStyle name="常规 2 12 11 2" xfId="15288"/>
    <cellStyle name="常规 11 7 4 2 2" xfId="15289"/>
    <cellStyle name="常规 2 12 12" xfId="15290"/>
    <cellStyle name="常规 11 7 4 3" xfId="15291"/>
    <cellStyle name="常规 2 12 12 2" xfId="15292"/>
    <cellStyle name="常规 11 7 4 3 2" xfId="15293"/>
    <cellStyle name="常规 2 12 13" xfId="15294"/>
    <cellStyle name="常规 11 7 4 4" xfId="15295"/>
    <cellStyle name="常规 11 7 5" xfId="15296"/>
    <cellStyle name="常规 11 7 5 2" xfId="15297"/>
    <cellStyle name="常规 11 7 6" xfId="15298"/>
    <cellStyle name="常规 11 7 6 2" xfId="15299"/>
    <cellStyle name="常规 11 7 7" xfId="15300"/>
    <cellStyle name="常规 11 7 7 2" xfId="15301"/>
    <cellStyle name="常规 11 7 8" xfId="15302"/>
    <cellStyle name="常规 27 36 2 3" xfId="15303"/>
    <cellStyle name="常规 27 41 2 3" xfId="15304"/>
    <cellStyle name="常规 11 7 8 2" xfId="15305"/>
    <cellStyle name="常规 11 7 9" xfId="15306"/>
    <cellStyle name="常规 12 36 2 4" xfId="15307"/>
    <cellStyle name="常规 12 41 2 4" xfId="15308"/>
    <cellStyle name="常规 11 75" xfId="15309"/>
    <cellStyle name="常规 11 80" xfId="15310"/>
    <cellStyle name="常规 15 13 11" xfId="15311"/>
    <cellStyle name="常规 11 75 2" xfId="15312"/>
    <cellStyle name="常规 11 76" xfId="15313"/>
    <cellStyle name="常规 11 77" xfId="15314"/>
    <cellStyle name="常规 11 78" xfId="15315"/>
    <cellStyle name="常规 11 79" xfId="15316"/>
    <cellStyle name="常规 11 8" xfId="15317"/>
    <cellStyle name="常规 17 45 18" xfId="15318"/>
    <cellStyle name="常规 22 45 18" xfId="15319"/>
    <cellStyle name="常规 11 8 10" xfId="15320"/>
    <cellStyle name="常规 11 8 10 2" xfId="15321"/>
    <cellStyle name="常规 11 8 11" xfId="15322"/>
    <cellStyle name="常规 11 8 11 2" xfId="15323"/>
    <cellStyle name="常规 11 8 12" xfId="15324"/>
    <cellStyle name="常规 11 8 12 2" xfId="15325"/>
    <cellStyle name="常规 27 45 4 2 2" xfId="15326"/>
    <cellStyle name="常规 11 8 13" xfId="15327"/>
    <cellStyle name="常规 11 8 13 2" xfId="15328"/>
    <cellStyle name="计算 5 2" xfId="15329"/>
    <cellStyle name="常规 11 8 14" xfId="15330"/>
    <cellStyle name="计算 5 2 2" xfId="15331"/>
    <cellStyle name="常规 11 8 14 2" xfId="15332"/>
    <cellStyle name="计算 5 3" xfId="15333"/>
    <cellStyle name="常规 11 8 15" xfId="15334"/>
    <cellStyle name="计算 5 3 2" xfId="15335"/>
    <cellStyle name="常规 11 8 15 2" xfId="15336"/>
    <cellStyle name="计算 5 4" xfId="15337"/>
    <cellStyle name="常规 11 8 16" xfId="15338"/>
    <cellStyle name="计算 5 4 2" xfId="15339"/>
    <cellStyle name="常规 11 8 16 2" xfId="15340"/>
    <cellStyle name="计算 5 5" xfId="15341"/>
    <cellStyle name="常规 11 8 17" xfId="15342"/>
    <cellStyle name="计算 5 5 2" xfId="15343"/>
    <cellStyle name="常规 11 8 17 2" xfId="15344"/>
    <cellStyle name="计算 5 6" xfId="15345"/>
    <cellStyle name="常规 11 8 18" xfId="15346"/>
    <cellStyle name="计算 5 7" xfId="15347"/>
    <cellStyle name="常规 11 8 19" xfId="15348"/>
    <cellStyle name="常规 11 8 2" xfId="15349"/>
    <cellStyle name="常规 11 8 2 2" xfId="15350"/>
    <cellStyle name="常规 9 4 7" xfId="15351"/>
    <cellStyle name="常规 11 8 2 2 2" xfId="15352"/>
    <cellStyle name="常规 11 8 2 3" xfId="15353"/>
    <cellStyle name="常规 9 5 7" xfId="15354"/>
    <cellStyle name="常规 11 8 2 3 2" xfId="15355"/>
    <cellStyle name="常规 11 8 2 4" xfId="15356"/>
    <cellStyle name="常规 9 6 7" xfId="15357"/>
    <cellStyle name="常规 11 8 2 4 2" xfId="15358"/>
    <cellStyle name="常规 11 8 2 5" xfId="15359"/>
    <cellStyle name="常规 11 8 3" xfId="15360"/>
    <cellStyle name="常规 11 8 3 2" xfId="15361"/>
    <cellStyle name="常规 11 8 3 2 2" xfId="15362"/>
    <cellStyle name="常规 11 8 3 3" xfId="15363"/>
    <cellStyle name="常规 11 8 3 3 2" xfId="15364"/>
    <cellStyle name="常规 11 8 3 4" xfId="15365"/>
    <cellStyle name="常规 11 8 4" xfId="15366"/>
    <cellStyle name="常规 2 17 11" xfId="15367"/>
    <cellStyle name="常规 2 22 11" xfId="15368"/>
    <cellStyle name="常规 11 8 4 2" xfId="15369"/>
    <cellStyle name="常规 2 17 11 2" xfId="15370"/>
    <cellStyle name="常规 2 22 11 2" xfId="15371"/>
    <cellStyle name="常规 11 8 4 2 2" xfId="15372"/>
    <cellStyle name="常规 2 17 12" xfId="15373"/>
    <cellStyle name="常规 2 22 12" xfId="15374"/>
    <cellStyle name="常规 11 8 4 3" xfId="15375"/>
    <cellStyle name="常规 2 17 12 2" xfId="15376"/>
    <cellStyle name="常规 2 22 12 2" xfId="15377"/>
    <cellStyle name="常规 11 8 4 3 2" xfId="15378"/>
    <cellStyle name="常规 2 17 13" xfId="15379"/>
    <cellStyle name="常规 2 22 13" xfId="15380"/>
    <cellStyle name="常规 11 8 4 4" xfId="15381"/>
    <cellStyle name="常规 11 8 5" xfId="15382"/>
    <cellStyle name="常规 11 8 5 2" xfId="15383"/>
    <cellStyle name="常规 11 8 6" xfId="15384"/>
    <cellStyle name="常规 11 8 6 2" xfId="15385"/>
    <cellStyle name="常规 11 8 7" xfId="15386"/>
    <cellStyle name="常规 11 8 7 2" xfId="15387"/>
    <cellStyle name="常规 27 37 2 3" xfId="15388"/>
    <cellStyle name="常规 27 42 2 3" xfId="15389"/>
    <cellStyle name="常规 11 8 8 2" xfId="15390"/>
    <cellStyle name="常规 11 8 9" xfId="15391"/>
    <cellStyle name="常规 2 18 11" xfId="15392"/>
    <cellStyle name="常规 2 23 11" xfId="15393"/>
    <cellStyle name="常规 27 37 3 3" xfId="15394"/>
    <cellStyle name="常规 27 42 3 3" xfId="15395"/>
    <cellStyle name="常规 11 8 9 2" xfId="15396"/>
    <cellStyle name="常规 11 9" xfId="15397"/>
    <cellStyle name="常规 11 9 10" xfId="15398"/>
    <cellStyle name="常规 11 9 10 2" xfId="15399"/>
    <cellStyle name="常规 11 9 12" xfId="15400"/>
    <cellStyle name="常规 11 9 12 2" xfId="15401"/>
    <cellStyle name="常规 11 9 13" xfId="15402"/>
    <cellStyle name="常规 11 9 13 2" xfId="15403"/>
    <cellStyle name="常规 11 9 14" xfId="15404"/>
    <cellStyle name="常规 11 9 14 2" xfId="15405"/>
    <cellStyle name="常规 11 9 15" xfId="15406"/>
    <cellStyle name="常规 11 9 15 2" xfId="15407"/>
    <cellStyle name="常规 11 9 16 2" xfId="15408"/>
    <cellStyle name="常规 11 9 17" xfId="15409"/>
    <cellStyle name="常规 11 9 17 2" xfId="15410"/>
    <cellStyle name="常规 11 9 18" xfId="15411"/>
    <cellStyle name="常规 11 9 19" xfId="15412"/>
    <cellStyle name="常规 11 9 2" xfId="15413"/>
    <cellStyle name="常规 11 9 2 2" xfId="15414"/>
    <cellStyle name="常规 11 9 2 3" xfId="15415"/>
    <cellStyle name="常规 11 9 2 4" xfId="15416"/>
    <cellStyle name="常规 11 9 2 5" xfId="15417"/>
    <cellStyle name="常规 11 9 2 6" xfId="15418"/>
    <cellStyle name="常规 11 9 3" xfId="15419"/>
    <cellStyle name="常规 11 9 3 2" xfId="15420"/>
    <cellStyle name="常规 19 3 5" xfId="15421"/>
    <cellStyle name="常规 24 3 5" xfId="15422"/>
    <cellStyle name="常规 11 9 3 2 2" xfId="15423"/>
    <cellStyle name="常规 19 4 3 2" xfId="15424"/>
    <cellStyle name="常规 24 4 3 2" xfId="15425"/>
    <cellStyle name="常规 19 3 6" xfId="15426"/>
    <cellStyle name="常规 24 3 6" xfId="15427"/>
    <cellStyle name="常规 11 9 3 2 3" xfId="15428"/>
    <cellStyle name="常规 11 9 3 3" xfId="15429"/>
    <cellStyle name="常规 19 4 5" xfId="15430"/>
    <cellStyle name="常规 24 4 5" xfId="15431"/>
    <cellStyle name="常规 11 9 3 3 2" xfId="15432"/>
    <cellStyle name="常规 19 4 6" xfId="15433"/>
    <cellStyle name="常规 24 4 6" xfId="15434"/>
    <cellStyle name="常规 19 4 4 2" xfId="15435"/>
    <cellStyle name="常规 24 4 4 2" xfId="15436"/>
    <cellStyle name="常规 11 9 3 3 3" xfId="15437"/>
    <cellStyle name="常规 11 9 3 4" xfId="15438"/>
    <cellStyle name="常规 11 9 3 4 2" xfId="15439"/>
    <cellStyle name="常规 11 9 3 5" xfId="15440"/>
    <cellStyle name="常规 11 9 3 6" xfId="15441"/>
    <cellStyle name="常规 11 9 3 7" xfId="15442"/>
    <cellStyle name="常规 11 9 3 8" xfId="15443"/>
    <cellStyle name="常规 11 9 4" xfId="15444"/>
    <cellStyle name="常规 2 27 11" xfId="15445"/>
    <cellStyle name="常规 2 32 11" xfId="15446"/>
    <cellStyle name="常规 11 9 4 2" xfId="15447"/>
    <cellStyle name="常规 25 3 5" xfId="15448"/>
    <cellStyle name="常规 30 3 5" xfId="15449"/>
    <cellStyle name="常规 2 27 11 2" xfId="15450"/>
    <cellStyle name="常规 2 32 11 2" xfId="15451"/>
    <cellStyle name="常规 11 9 4 2 2" xfId="15452"/>
    <cellStyle name="常规 2 27 12" xfId="15453"/>
    <cellStyle name="常规 2 32 12" xfId="15454"/>
    <cellStyle name="常规 11 9 4 3" xfId="15455"/>
    <cellStyle name="常规 25 4 5" xfId="15456"/>
    <cellStyle name="常规 30 4 5" xfId="15457"/>
    <cellStyle name="常规 2 27 12 2" xfId="15458"/>
    <cellStyle name="常规 2 32 12 2" xfId="15459"/>
    <cellStyle name="常规 11 9 4 3 2" xfId="15460"/>
    <cellStyle name="常规 2 27 13" xfId="15461"/>
    <cellStyle name="常规 2 32 13" xfId="15462"/>
    <cellStyle name="常规 11 9 4 4" xfId="15463"/>
    <cellStyle name="常规 2 27 14" xfId="15464"/>
    <cellStyle name="常规 2 32 14" xfId="15465"/>
    <cellStyle name="常规 11 9 4 5" xfId="15466"/>
    <cellStyle name="常规 11 9 5" xfId="15467"/>
    <cellStyle name="常规 11 9 5 2" xfId="15468"/>
    <cellStyle name="常规 11 9 5 3" xfId="15469"/>
    <cellStyle name="常规 11 9 6 2" xfId="15470"/>
    <cellStyle name="常规 11 9 6 3" xfId="15471"/>
    <cellStyle name="常规 11 9 7" xfId="15472"/>
    <cellStyle name="常规 11 9 7 2" xfId="15473"/>
    <cellStyle name="常规 11 9 7 3" xfId="15474"/>
    <cellStyle name="常规 27 38 2 3" xfId="15475"/>
    <cellStyle name="常规 27 43 2 3" xfId="15476"/>
    <cellStyle name="常规 11 9 8 2" xfId="15477"/>
    <cellStyle name="常规 27 38 2 4" xfId="15478"/>
    <cellStyle name="常规 27 43 2 4" xfId="15479"/>
    <cellStyle name="常规 11 9 8 3" xfId="15480"/>
    <cellStyle name="常规 11 9 9" xfId="15481"/>
    <cellStyle name="常规 2 28 11" xfId="15482"/>
    <cellStyle name="常规 2 33 11" xfId="15483"/>
    <cellStyle name="常规 27 38 3 3" xfId="15484"/>
    <cellStyle name="常规 27 43 3 3" xfId="15485"/>
    <cellStyle name="常规 11 9 9 2" xfId="15486"/>
    <cellStyle name="常规 14 28 13" xfId="15487"/>
    <cellStyle name="常规 14 33 13" xfId="15488"/>
    <cellStyle name="常规 115" xfId="15489"/>
    <cellStyle name="常规 120" xfId="15490"/>
    <cellStyle name="常规 14 28 14" xfId="15491"/>
    <cellStyle name="常规 14 33 14" xfId="15492"/>
    <cellStyle name="常规 116" xfId="15493"/>
    <cellStyle name="常规 121" xfId="15494"/>
    <cellStyle name="常规 14 28 15" xfId="15495"/>
    <cellStyle name="常规 14 33 15" xfId="15496"/>
    <cellStyle name="常规 117" xfId="15497"/>
    <cellStyle name="常规 122" xfId="15498"/>
    <cellStyle name="常规 14 28 17" xfId="15499"/>
    <cellStyle name="常规 14 33 17" xfId="15500"/>
    <cellStyle name="常规 119" xfId="15501"/>
    <cellStyle name="常规 124" xfId="15502"/>
    <cellStyle name="常规 12" xfId="15503"/>
    <cellStyle name="常规 14 6 3 3" xfId="15504"/>
    <cellStyle name="常规 14 15 13 2" xfId="15505"/>
    <cellStyle name="常规 14 20 13 2" xfId="15506"/>
    <cellStyle name="常规 12 10 10" xfId="15507"/>
    <cellStyle name="常规 12 10 10 2" xfId="15508"/>
    <cellStyle name="常规 12 10 11" xfId="15509"/>
    <cellStyle name="常规 12 10 11 2" xfId="15510"/>
    <cellStyle name="常规 12 10 12" xfId="15511"/>
    <cellStyle name="常规 12 10 12 2" xfId="15512"/>
    <cellStyle name="常规 12 10 13" xfId="15513"/>
    <cellStyle name="常规 12 10 13 2" xfId="15514"/>
    <cellStyle name="常规 27 8 3 3 2" xfId="15515"/>
    <cellStyle name="常规 12 10 14" xfId="15516"/>
    <cellStyle name="常规 12 10 14 2" xfId="15517"/>
    <cellStyle name="常规 12 10 15 2" xfId="15518"/>
    <cellStyle name="常规 12 10 16" xfId="15519"/>
    <cellStyle name="常规 12 10 16 2" xfId="15520"/>
    <cellStyle name="常规 12 10 17" xfId="15521"/>
    <cellStyle name="常规 12 10 17 2" xfId="15522"/>
    <cellStyle name="常规 12 10 18" xfId="15523"/>
    <cellStyle name="常规 12 10 19" xfId="15524"/>
    <cellStyle name="常规 17 38 10 2" xfId="15525"/>
    <cellStyle name="常规 17 43 10 2" xfId="15526"/>
    <cellStyle name="常规 22 38 10 2" xfId="15527"/>
    <cellStyle name="常规 22 43 10 2" xfId="15528"/>
    <cellStyle name="常规 17 36 13 2" xfId="15529"/>
    <cellStyle name="常规 17 41 13 2" xfId="15530"/>
    <cellStyle name="常规 22 36 13 2" xfId="15531"/>
    <cellStyle name="常规 22 41 13 2" xfId="15532"/>
    <cellStyle name="常规 12 10 2 3 2" xfId="15533"/>
    <cellStyle name="常规 17 36 14" xfId="15534"/>
    <cellStyle name="常规 17 41 14" xfId="15535"/>
    <cellStyle name="常规 22 36 14" xfId="15536"/>
    <cellStyle name="常规 22 41 14" xfId="15537"/>
    <cellStyle name="注释 6 2 2 2 4" xfId="15538"/>
    <cellStyle name="常规 12 10 2 4" xfId="15539"/>
    <cellStyle name="常规 4 42 2 2 2" xfId="15540"/>
    <cellStyle name="常规 4 37 2 2 2" xfId="15541"/>
    <cellStyle name="常规 13 2 2 2 2" xfId="15542"/>
    <cellStyle name="常规 12 10 3 3 2" xfId="15543"/>
    <cellStyle name="常规 2 2 2 2 3 2 2" xfId="15544"/>
    <cellStyle name="常规 4 42 2 3" xfId="15545"/>
    <cellStyle name="常规 4 37 2 3" xfId="15546"/>
    <cellStyle name="常规 13 2 2 3" xfId="15547"/>
    <cellStyle name="注释 6 2 2 3 4" xfId="15548"/>
    <cellStyle name="常规 12 10 3 4" xfId="15549"/>
    <cellStyle name="常规 12 10 4 3 2" xfId="15550"/>
    <cellStyle name="常规 12 10 4 4" xfId="15551"/>
    <cellStyle name="常规 15 46 16" xfId="15552"/>
    <cellStyle name="注释 6 2 2 7" xfId="15553"/>
    <cellStyle name="常规 12 10 7" xfId="15554"/>
    <cellStyle name="常规 17 37 12" xfId="15555"/>
    <cellStyle name="常规 17 42 12" xfId="15556"/>
    <cellStyle name="常规 22 37 12" xfId="15557"/>
    <cellStyle name="常规 22 42 12" xfId="15558"/>
    <cellStyle name="常规 15 46 16 2" xfId="15559"/>
    <cellStyle name="常规 12 10 7 2" xfId="15560"/>
    <cellStyle name="常规 15 46 17 2" xfId="15561"/>
    <cellStyle name="常规 12 10 8 2" xfId="15562"/>
    <cellStyle name="常规 15 46 18" xfId="15563"/>
    <cellStyle name="常规 12 10 9" xfId="15564"/>
    <cellStyle name="常规 12 10 9 2" xfId="15565"/>
    <cellStyle name="注释 6 2 3" xfId="15566"/>
    <cellStyle name="常规 12 11" xfId="15567"/>
    <cellStyle name="常规 5 5" xfId="15568"/>
    <cellStyle name="常规 145" xfId="15569"/>
    <cellStyle name="常规 150" xfId="15570"/>
    <cellStyle name="注释 11 3 3" xfId="15571"/>
    <cellStyle name="常规 12 11 10" xfId="15572"/>
    <cellStyle name="常规 12 11 10 2" xfId="15573"/>
    <cellStyle name="常规 5 6" xfId="15574"/>
    <cellStyle name="常规 146" xfId="15575"/>
    <cellStyle name="常规 151" xfId="15576"/>
    <cellStyle name="注释 11 3 4" xfId="15577"/>
    <cellStyle name="常规 12 11 11" xfId="15578"/>
    <cellStyle name="常规 12 11 11 2" xfId="15579"/>
    <cellStyle name="常规 5 7" xfId="15580"/>
    <cellStyle name="常规 147" xfId="15581"/>
    <cellStyle name="常规 152" xfId="15582"/>
    <cellStyle name="注释 11 3 5" xfId="15583"/>
    <cellStyle name="常规 12 11 12" xfId="15584"/>
    <cellStyle name="常规 12 11 12 2" xfId="15585"/>
    <cellStyle name="常规 5 8 2" xfId="15586"/>
    <cellStyle name="常规 18 37" xfId="15587"/>
    <cellStyle name="常规 18 42" xfId="15588"/>
    <cellStyle name="常规 23 37" xfId="15589"/>
    <cellStyle name="常规 23 42" xfId="15590"/>
    <cellStyle name="常规 12 11 13 2" xfId="15591"/>
    <cellStyle name="常规 5 9" xfId="15592"/>
    <cellStyle name="常规 149" xfId="15593"/>
    <cellStyle name="常规 154" xfId="15594"/>
    <cellStyle name="常规 9 8 3 2" xfId="15595"/>
    <cellStyle name="常规 12 11 14" xfId="15596"/>
    <cellStyle name="常规 5 9 2" xfId="15597"/>
    <cellStyle name="常规 23 87" xfId="15598"/>
    <cellStyle name="常规 23 92" xfId="15599"/>
    <cellStyle name="常规 9 8 3 2 2" xfId="15600"/>
    <cellStyle name="常规 12 11 14 2" xfId="15601"/>
    <cellStyle name="常规 155" xfId="15602"/>
    <cellStyle name="常规 160" xfId="15603"/>
    <cellStyle name="常规 9 8 3 3" xfId="15604"/>
    <cellStyle name="常规 12 11 15" xfId="15605"/>
    <cellStyle name="常规 9 8 3 3 2" xfId="15606"/>
    <cellStyle name="常规 12 11 15 2" xfId="15607"/>
    <cellStyle name="常规 156" xfId="15608"/>
    <cellStyle name="常规 161" xfId="15609"/>
    <cellStyle name="常规 9 8 3 4" xfId="15610"/>
    <cellStyle name="常规 12 11 16" xfId="15611"/>
    <cellStyle name="常规 12 11 16 2" xfId="15612"/>
    <cellStyle name="常规 157" xfId="15613"/>
    <cellStyle name="常规 162" xfId="15614"/>
    <cellStyle name="常规 12 11 17" xfId="15615"/>
    <cellStyle name="常规 12 11 17 2" xfId="15616"/>
    <cellStyle name="常规 158" xfId="15617"/>
    <cellStyle name="常规 163" xfId="15618"/>
    <cellStyle name="常规 12 11 18" xfId="15619"/>
    <cellStyle name="常规 16" xfId="15620"/>
    <cellStyle name="常规 21" xfId="15621"/>
    <cellStyle name="注释 6 2 3 2" xfId="15622"/>
    <cellStyle name="常规 12 11 2" xfId="15623"/>
    <cellStyle name="常规 8 43 13 2" xfId="15624"/>
    <cellStyle name="常规 8 38 13 2" xfId="15625"/>
    <cellStyle name="常规 27 10 3" xfId="15626"/>
    <cellStyle name="常规 16 2" xfId="15627"/>
    <cellStyle name="常规 17 46 12" xfId="15628"/>
    <cellStyle name="常规 21 2" xfId="15629"/>
    <cellStyle name="常规 22 46 12" xfId="15630"/>
    <cellStyle name="常规 12 11 2 2" xfId="15631"/>
    <cellStyle name="常规 27 10 4" xfId="15632"/>
    <cellStyle name="常规 16 3" xfId="15633"/>
    <cellStyle name="常规 17 46 13" xfId="15634"/>
    <cellStyle name="常规 21 3" xfId="15635"/>
    <cellStyle name="常规 22 46 13" xfId="15636"/>
    <cellStyle name="常规 12 11 2 3" xfId="15637"/>
    <cellStyle name="常规 27 10 4 2" xfId="15638"/>
    <cellStyle name="常规 16 3 2" xfId="15639"/>
    <cellStyle name="常规 17 46 13 2" xfId="15640"/>
    <cellStyle name="常规 21 3 2" xfId="15641"/>
    <cellStyle name="常规 22 46 13 2" xfId="15642"/>
    <cellStyle name="常规 12 11 2 3 2" xfId="15643"/>
    <cellStyle name="常规 27 10 5" xfId="15644"/>
    <cellStyle name="常规 16 4" xfId="15645"/>
    <cellStyle name="常规 17 46 14" xfId="15646"/>
    <cellStyle name="常规 21 4" xfId="15647"/>
    <cellStyle name="常规 22 46 14" xfId="15648"/>
    <cellStyle name="常规 12 11 2 4" xfId="15649"/>
    <cellStyle name="常规 17" xfId="15650"/>
    <cellStyle name="常规 22" xfId="15651"/>
    <cellStyle name="注释 6 2 3 3" xfId="15652"/>
    <cellStyle name="常规 8 23 14 2" xfId="15653"/>
    <cellStyle name="常规 8 18 14 2" xfId="15654"/>
    <cellStyle name="常规 12 11 3" xfId="15655"/>
    <cellStyle name="常规 8 43 14 2" xfId="15656"/>
    <cellStyle name="常规 8 38 14 2" xfId="15657"/>
    <cellStyle name="常规 27 11 3" xfId="15658"/>
    <cellStyle name="常规 17 2" xfId="15659"/>
    <cellStyle name="常规 22 2" xfId="15660"/>
    <cellStyle name="常规 12 11 3 2" xfId="15661"/>
    <cellStyle name="常规 26 14 16" xfId="15662"/>
    <cellStyle name="常规 27 11 3 2" xfId="15663"/>
    <cellStyle name="常规 17 2 2" xfId="15664"/>
    <cellStyle name="常规 22 2 2" xfId="15665"/>
    <cellStyle name="常规 12 11 3 2 2" xfId="15666"/>
    <cellStyle name="常规 27 11 4" xfId="15667"/>
    <cellStyle name="常规 17 3" xfId="15668"/>
    <cellStyle name="常规 22 3" xfId="15669"/>
    <cellStyle name="常规 4 43 2 2" xfId="15670"/>
    <cellStyle name="常规 4 38 2 2" xfId="15671"/>
    <cellStyle name="常规 13 3 2 2" xfId="15672"/>
    <cellStyle name="常规 12 11 3 3" xfId="15673"/>
    <cellStyle name="常规 27 11 4 2" xfId="15674"/>
    <cellStyle name="常规 17 3 2" xfId="15675"/>
    <cellStyle name="常规 22 3 2" xfId="15676"/>
    <cellStyle name="常规 12 11 3 3 2" xfId="15677"/>
    <cellStyle name="常规 27 11 5" xfId="15678"/>
    <cellStyle name="常规 17 4" xfId="15679"/>
    <cellStyle name="常规 22 4" xfId="15680"/>
    <cellStyle name="常规 12 11 3 4" xfId="15681"/>
    <cellStyle name="常规 27 12 4" xfId="15682"/>
    <cellStyle name="常规 18 3" xfId="15683"/>
    <cellStyle name="常规 23 3" xfId="15684"/>
    <cellStyle name="常规 4 43 3 2" xfId="15685"/>
    <cellStyle name="常规 4 38 3 2" xfId="15686"/>
    <cellStyle name="常规 13 3 3 2" xfId="15687"/>
    <cellStyle name="常规 12 11 4 3" xfId="15688"/>
    <cellStyle name="常规 27 12 5" xfId="15689"/>
    <cellStyle name="常规 18 4" xfId="15690"/>
    <cellStyle name="常规 23 4" xfId="15691"/>
    <cellStyle name="常规 12 11 4 4" xfId="15692"/>
    <cellStyle name="常规 17 47 12" xfId="15693"/>
    <cellStyle name="常规 22 47 12" xfId="15694"/>
    <cellStyle name="常规 26 2" xfId="15695"/>
    <cellStyle name="常规 31 2" xfId="15696"/>
    <cellStyle name="常规 27 15 3" xfId="15697"/>
    <cellStyle name="常规 27 20 3" xfId="15698"/>
    <cellStyle name="常规 12 11 7 2" xfId="15699"/>
    <cellStyle name="常规 27 2" xfId="15700"/>
    <cellStyle name="常规 32 2" xfId="15701"/>
    <cellStyle name="常规 27 16 3" xfId="15702"/>
    <cellStyle name="常规 27 21 3" xfId="15703"/>
    <cellStyle name="常规 12 11 8 2" xfId="15704"/>
    <cellStyle name="常规 28" xfId="15705"/>
    <cellStyle name="常规 33" xfId="15706"/>
    <cellStyle name="常规 12 11 9" xfId="15707"/>
    <cellStyle name="常规 6 42" xfId="15708"/>
    <cellStyle name="常规 6 37" xfId="15709"/>
    <cellStyle name="常规 28 2" xfId="15710"/>
    <cellStyle name="常规 33 2" xfId="15711"/>
    <cellStyle name="常规 27 17 3" xfId="15712"/>
    <cellStyle name="常规 27 22 3" xfId="15713"/>
    <cellStyle name="常规 12 11 9 2" xfId="15714"/>
    <cellStyle name="注释 6 2 4" xfId="15715"/>
    <cellStyle name="常规 12 12" xfId="15716"/>
    <cellStyle name="常规 12 12 10" xfId="15717"/>
    <cellStyle name="常规 12 12 10 2" xfId="15718"/>
    <cellStyle name="常规 12 12 16" xfId="15719"/>
    <cellStyle name="常规 12 12 17" xfId="15720"/>
    <cellStyle name="常规 12 12 18" xfId="15721"/>
    <cellStyle name="注释 6 2 4 2" xfId="15722"/>
    <cellStyle name="常规 12 12 2" xfId="15723"/>
    <cellStyle name="常规 27 55 3" xfId="15724"/>
    <cellStyle name="常规 27 60 3" xfId="15725"/>
    <cellStyle name="常规 12 12 2 2" xfId="15726"/>
    <cellStyle name="注释 2 2 2 6 6" xfId="15727"/>
    <cellStyle name="常规 27 55 3 2" xfId="15728"/>
    <cellStyle name="常规 27 60 3 2" xfId="15729"/>
    <cellStyle name="常规 71 2 2" xfId="15730"/>
    <cellStyle name="常规 66 2 2" xfId="15731"/>
    <cellStyle name="常规 15 11" xfId="15732"/>
    <cellStyle name="常规 20 11" xfId="15733"/>
    <cellStyle name="常规 12 12 2 2 2" xfId="15734"/>
    <cellStyle name="常规 27 55 4" xfId="15735"/>
    <cellStyle name="常规 27 60 4" xfId="15736"/>
    <cellStyle name="常规 12 12 2 3" xfId="15737"/>
    <cellStyle name="常规 71 3 2" xfId="15738"/>
    <cellStyle name="常规 66 3 2" xfId="15739"/>
    <cellStyle name="常规 15 56" xfId="15740"/>
    <cellStyle name="常规 15 61" xfId="15741"/>
    <cellStyle name="警告文本 2 4" xfId="15742"/>
    <cellStyle name="常规 12 12 2 3 2" xfId="15743"/>
    <cellStyle name="常规 12 12 2 4" xfId="15744"/>
    <cellStyle name="注释 6 2 4 3" xfId="15745"/>
    <cellStyle name="常规 8 23 15 2" xfId="15746"/>
    <cellStyle name="常规 8 18 15 2" xfId="15747"/>
    <cellStyle name="常规 12 12 3" xfId="15748"/>
    <cellStyle name="常规 27 56 3" xfId="15749"/>
    <cellStyle name="常规 12 12 3 2" xfId="15750"/>
    <cellStyle name="常规 72 2 2" xfId="15751"/>
    <cellStyle name="常规 67 2 2" xfId="15752"/>
    <cellStyle name="常规 25 11" xfId="15753"/>
    <cellStyle name="常规 30 11" xfId="15754"/>
    <cellStyle name="常规 27 14 16" xfId="15755"/>
    <cellStyle name="常规 27 56 3 2" xfId="15756"/>
    <cellStyle name="常规 12 12 3 2 2" xfId="15757"/>
    <cellStyle name="常规 27 56 4" xfId="15758"/>
    <cellStyle name="常规 4 44 2 2" xfId="15759"/>
    <cellStyle name="常规 4 39 2 2" xfId="15760"/>
    <cellStyle name="常规 13 4 2 2" xfId="15761"/>
    <cellStyle name="常规 12 12 3 3" xfId="15762"/>
    <cellStyle name="常规 12 12 3 3 2" xfId="15763"/>
    <cellStyle name="常规 4 44 2 3" xfId="15764"/>
    <cellStyle name="常规 4 39 2 3" xfId="15765"/>
    <cellStyle name="常规 13 4 2 3" xfId="15766"/>
    <cellStyle name="常规 12 12 3 4" xfId="15767"/>
    <cellStyle name="常规 27 19 16" xfId="15768"/>
    <cellStyle name="常规 27 24 16" xfId="15769"/>
    <cellStyle name="常规 27 57 3 2" xfId="15770"/>
    <cellStyle name="常规 7 31 3 2 2" xfId="15771"/>
    <cellStyle name="常规 7 26 3 2 2" xfId="15772"/>
    <cellStyle name="常规 15 18 3" xfId="15773"/>
    <cellStyle name="常规 15 23 3" xfId="15774"/>
    <cellStyle name="常规 12 12 4 2 2" xfId="15775"/>
    <cellStyle name="常规 27 57 4" xfId="15776"/>
    <cellStyle name="常规 4 44 3 2" xfId="15777"/>
    <cellStyle name="常规 4 39 3 2" xfId="15778"/>
    <cellStyle name="常规 13 4 3 2" xfId="15779"/>
    <cellStyle name="常规 12 12 4 3" xfId="15780"/>
    <cellStyle name="常规 7 31 3 3 2" xfId="15781"/>
    <cellStyle name="常规 7 26 3 3 2" xfId="15782"/>
    <cellStyle name="常规 15 19 3" xfId="15783"/>
    <cellStyle name="常规 15 24 3" xfId="15784"/>
    <cellStyle name="常规 12 12 4 3 2" xfId="15785"/>
    <cellStyle name="常规 4 44 3 3" xfId="15786"/>
    <cellStyle name="常规 4 39 3 3" xfId="15787"/>
    <cellStyle name="常规 13 4 3 3" xfId="15788"/>
    <cellStyle name="常规 12 12 4 4" xfId="15789"/>
    <cellStyle name="常规 27 59 3" xfId="15790"/>
    <cellStyle name="常规 12 12 6 2" xfId="15791"/>
    <cellStyle name="常规 2 5 2 11" xfId="15792"/>
    <cellStyle name="常规 12 12 7 2" xfId="15793"/>
    <cellStyle name="常规 12 12 8" xfId="15794"/>
    <cellStyle name="常规 12 12 8 2" xfId="15795"/>
    <cellStyle name="常规 12 12 9" xfId="15796"/>
    <cellStyle name="常规 12 12 9 2" xfId="15797"/>
    <cellStyle name="注释 6 2 5" xfId="15798"/>
    <cellStyle name="常规 12 13" xfId="15799"/>
    <cellStyle name="常规 12 13 10" xfId="15800"/>
    <cellStyle name="常规 14 13 10" xfId="15801"/>
    <cellStyle name="常规 12 13 10 2" xfId="15802"/>
    <cellStyle name="常规 12 13 11 2" xfId="15803"/>
    <cellStyle name="常规 12 13 12 2" xfId="15804"/>
    <cellStyle name="常规 12 13 13" xfId="15805"/>
    <cellStyle name="常规 12 13 13 2" xfId="15806"/>
    <cellStyle name="常规 12 13 14" xfId="15807"/>
    <cellStyle name="常规 12 13 14 2" xfId="15808"/>
    <cellStyle name="常规 12 13 15" xfId="15809"/>
    <cellStyle name="常规 14 14 10" xfId="15810"/>
    <cellStyle name="常规 12 13 15 2" xfId="15811"/>
    <cellStyle name="常规 12 13 16" xfId="15812"/>
    <cellStyle name="常规 12 13 16 2" xfId="15813"/>
    <cellStyle name="常规 12 13 17" xfId="15814"/>
    <cellStyle name="常规 12 13 17 2" xfId="15815"/>
    <cellStyle name="常规 12 13 18" xfId="15816"/>
    <cellStyle name="注释 6 2 5 2" xfId="15817"/>
    <cellStyle name="常规 12 13 2" xfId="15818"/>
    <cellStyle name="常规 12 13 2 2" xfId="15819"/>
    <cellStyle name="常规 12 13 2 2 2" xfId="15820"/>
    <cellStyle name="常规 12 13 2 3" xfId="15821"/>
    <cellStyle name="常规 12 13 2 3 2" xfId="15822"/>
    <cellStyle name="常规 12 13 2 4" xfId="15823"/>
    <cellStyle name="注释 6 2 5 3" xfId="15824"/>
    <cellStyle name="常规 8 23 16 2" xfId="15825"/>
    <cellStyle name="常规 8 18 16 2" xfId="15826"/>
    <cellStyle name="常规 12 13 3" xfId="15827"/>
    <cellStyle name="常规 12 13 3 2" xfId="15828"/>
    <cellStyle name="常规 33 14 16" xfId="15829"/>
    <cellStyle name="常规 12 13 3 2 2" xfId="15830"/>
    <cellStyle name="常规 12 13 3 3" xfId="15831"/>
    <cellStyle name="常规 12 13 3 3 2" xfId="15832"/>
    <cellStyle name="常规 12 13 3 4" xfId="15833"/>
    <cellStyle name="常规 33 19 16" xfId="15834"/>
    <cellStyle name="常规 33 24 16" xfId="15835"/>
    <cellStyle name="常规 12 13 4 2 2" xfId="15836"/>
    <cellStyle name="常规 12 13 4 3" xfId="15837"/>
    <cellStyle name="常规 12 13 4 3 2" xfId="15838"/>
    <cellStyle name="常规 12 13 4 4" xfId="15839"/>
    <cellStyle name="常规 12 13 6 2" xfId="15840"/>
    <cellStyle name="常规 12 13 7 2" xfId="15841"/>
    <cellStyle name="常规 12 13 8" xfId="15842"/>
    <cellStyle name="常规 12 13 8 2" xfId="15843"/>
    <cellStyle name="常规 12 13 9" xfId="15844"/>
    <cellStyle name="常规 12 13 9 2" xfId="15845"/>
    <cellStyle name="注释 6 2 6" xfId="15846"/>
    <cellStyle name="常规 12 14" xfId="15847"/>
    <cellStyle name="常规 12 14 10" xfId="15848"/>
    <cellStyle name="常规 12 14 10 2" xfId="15849"/>
    <cellStyle name="常规 12 14 11" xfId="15850"/>
    <cellStyle name="常规 12 36 17" xfId="15851"/>
    <cellStyle name="常规 12 41 17" xfId="15852"/>
    <cellStyle name="常规 12 14 11 2" xfId="15853"/>
    <cellStyle name="常规 12 14 12 2" xfId="15854"/>
    <cellStyle name="常规 12 14 13" xfId="15855"/>
    <cellStyle name="常规 12 14 13 2" xfId="15856"/>
    <cellStyle name="常规 12 14 14" xfId="15857"/>
    <cellStyle name="常规 12 14 14 2" xfId="15858"/>
    <cellStyle name="常规 7 33 10" xfId="15859"/>
    <cellStyle name="常规 7 28 10" xfId="15860"/>
    <cellStyle name="常规 6 8 3 3 2" xfId="15861"/>
    <cellStyle name="常规 33 43 3 2" xfId="15862"/>
    <cellStyle name="常规 33 38 3 2" xfId="15863"/>
    <cellStyle name="常规 12 14 15" xfId="15864"/>
    <cellStyle name="常规 12 14 15 2" xfId="15865"/>
    <cellStyle name="常规 12 14 16" xfId="15866"/>
    <cellStyle name="常规 12 37 17" xfId="15867"/>
    <cellStyle name="常规 12 42 17" xfId="15868"/>
    <cellStyle name="常规 12 14 16 2" xfId="15869"/>
    <cellStyle name="常规 12 14 17" xfId="15870"/>
    <cellStyle name="常规 12 14 17 2" xfId="15871"/>
    <cellStyle name="常规 12 14 18" xfId="15872"/>
    <cellStyle name="常规 12 14 2" xfId="15873"/>
    <cellStyle name="常规 12 14 2 2" xfId="15874"/>
    <cellStyle name="常规 14 8 10" xfId="15875"/>
    <cellStyle name="常规 12 14 2 2 2" xfId="15876"/>
    <cellStyle name="常规 12 14 2 3" xfId="15877"/>
    <cellStyle name="常规 12 14 2 3 2" xfId="15878"/>
    <cellStyle name="常规 14 10 11 2" xfId="15879"/>
    <cellStyle name="常规 12 14 2 4" xfId="15880"/>
    <cellStyle name="常规 8 23 17 2" xfId="15881"/>
    <cellStyle name="常规 8 18 17 2" xfId="15882"/>
    <cellStyle name="常规 12 14 3" xfId="15883"/>
    <cellStyle name="常规 12 14 3 2" xfId="15884"/>
    <cellStyle name="常规 12 14 3 2 2" xfId="15885"/>
    <cellStyle name="常规 4 51 2 2" xfId="15886"/>
    <cellStyle name="常规 4 46 2 2" xfId="15887"/>
    <cellStyle name="常规 13 6 2 2" xfId="15888"/>
    <cellStyle name="常规 12 14 3 3" xfId="15889"/>
    <cellStyle name="常规 14 10 12 2" xfId="15890"/>
    <cellStyle name="常规 12 14 3 4" xfId="15891"/>
    <cellStyle name="常规 12 14 4 2" xfId="15892"/>
    <cellStyle name="常规 12 14 4 2 2" xfId="15893"/>
    <cellStyle name="常规 12 14 4 3" xfId="15894"/>
    <cellStyle name="常规 13 18" xfId="15895"/>
    <cellStyle name="常规 13 23" xfId="15896"/>
    <cellStyle name="常规 12 14 4 3 2" xfId="15897"/>
    <cellStyle name="常规 12 7 10" xfId="15898"/>
    <cellStyle name="常规 12 14 5 2" xfId="15899"/>
    <cellStyle name="常规 12 14 6" xfId="15900"/>
    <cellStyle name="常规 12 14 7" xfId="15901"/>
    <cellStyle name="常规 12 14 7 2" xfId="15902"/>
    <cellStyle name="常规 12 14 8" xfId="15903"/>
    <cellStyle name="常规 12 14 8 2" xfId="15904"/>
    <cellStyle name="常规 12 14 9" xfId="15905"/>
    <cellStyle name="常规 12 14 9 2" xfId="15906"/>
    <cellStyle name="注释 6 2 7" xfId="15907"/>
    <cellStyle name="常规 12 15" xfId="15908"/>
    <cellStyle name="常规 12 20" xfId="15909"/>
    <cellStyle name="常规 7 12 15 2" xfId="15910"/>
    <cellStyle name="常规 14 7 3 3" xfId="15911"/>
    <cellStyle name="常规 12 15 10" xfId="15912"/>
    <cellStyle name="常规 12 20 10" xfId="15913"/>
    <cellStyle name="常规 12 15 10 2" xfId="15914"/>
    <cellStyle name="常规 12 20 10 2" xfId="15915"/>
    <cellStyle name="常规 12 15 11" xfId="15916"/>
    <cellStyle name="常规 12 20 11" xfId="15917"/>
    <cellStyle name="常规 12 15 11 2" xfId="15918"/>
    <cellStyle name="常规 12 20 11 2" xfId="15919"/>
    <cellStyle name="常规 12 15 12" xfId="15920"/>
    <cellStyle name="常规 12 20 12" xfId="15921"/>
    <cellStyle name="常规 12 15 12 2" xfId="15922"/>
    <cellStyle name="常规 12 20 12 2" xfId="15923"/>
    <cellStyle name="常规 12 15 13" xfId="15924"/>
    <cellStyle name="常规 12 20 13" xfId="15925"/>
    <cellStyle name="常规 12 15 13 2" xfId="15926"/>
    <cellStyle name="常规 12 20 13 2" xfId="15927"/>
    <cellStyle name="常规 27 8 4 3 2" xfId="15928"/>
    <cellStyle name="常规 12 15 14" xfId="15929"/>
    <cellStyle name="常规 12 20 14" xfId="15930"/>
    <cellStyle name="常规 12 15 14 2" xfId="15931"/>
    <cellStyle name="常规 12 20 14 2" xfId="15932"/>
    <cellStyle name="常规 7 34 10" xfId="15933"/>
    <cellStyle name="常规 7 29 10" xfId="15934"/>
    <cellStyle name="常规 33 43 8 2" xfId="15935"/>
    <cellStyle name="常规 33 38 8 2" xfId="15936"/>
    <cellStyle name="常规 12 15 15" xfId="15937"/>
    <cellStyle name="常规 12 20 15" xfId="15938"/>
    <cellStyle name="常规 12 15 15 2" xfId="15939"/>
    <cellStyle name="常规 12 20 15 2" xfId="15940"/>
    <cellStyle name="常规 12 15 16" xfId="15941"/>
    <cellStyle name="常规 12 20 16" xfId="15942"/>
    <cellStyle name="常规 12 15 16 2" xfId="15943"/>
    <cellStyle name="常规 12 20 16 2" xfId="15944"/>
    <cellStyle name="常规 12 15 17" xfId="15945"/>
    <cellStyle name="常规 12 20 17" xfId="15946"/>
    <cellStyle name="常规 12 15 17 2" xfId="15947"/>
    <cellStyle name="常规 12 20 17 2" xfId="15948"/>
    <cellStyle name="常规 12 15 18" xfId="15949"/>
    <cellStyle name="常规 12 20 18" xfId="15950"/>
    <cellStyle name="常规 15 47 11" xfId="15951"/>
    <cellStyle name="常规 12 15 2" xfId="15952"/>
    <cellStyle name="常规 12 20 2" xfId="15953"/>
    <cellStyle name="常规 15 47 11 2" xfId="15954"/>
    <cellStyle name="常规 12 15 2 2" xfId="15955"/>
    <cellStyle name="常规 12 20 2 2" xfId="15956"/>
    <cellStyle name="常规 12 15 2 2 2" xfId="15957"/>
    <cellStyle name="常规 12 20 2 2 2" xfId="15958"/>
    <cellStyle name="常规 12 15 2 4" xfId="15959"/>
    <cellStyle name="常规 12 20 2 4" xfId="15960"/>
    <cellStyle name="常规 15 47 12" xfId="15961"/>
    <cellStyle name="常规 8 18 18 2" xfId="15962"/>
    <cellStyle name="常规 12 15 3" xfId="15963"/>
    <cellStyle name="常规 12 20 3" xfId="15964"/>
    <cellStyle name="常规 15 47 12 2" xfId="15965"/>
    <cellStyle name="常规 12 15 3 2" xfId="15966"/>
    <cellStyle name="常规 12 20 3 2" xfId="15967"/>
    <cellStyle name="常规 12 15 3 2 2" xfId="15968"/>
    <cellStyle name="常规 12 20 3 2 2" xfId="15969"/>
    <cellStyle name="常规 12 15 3 3" xfId="15970"/>
    <cellStyle name="常规 12 20 3 3" xfId="15971"/>
    <cellStyle name="常规 12 15 3 3 2" xfId="15972"/>
    <cellStyle name="常规 12 20 3 3 2" xfId="15973"/>
    <cellStyle name="常规 12 15 3 4" xfId="15974"/>
    <cellStyle name="常规 12 20 3 4" xfId="15975"/>
    <cellStyle name="常规 15 47 13 2" xfId="15976"/>
    <cellStyle name="常规 12 15 4 2" xfId="15977"/>
    <cellStyle name="常规 12 20 4 2" xfId="15978"/>
    <cellStyle name="常规 12 15 4 2 2" xfId="15979"/>
    <cellStyle name="常规 12 20 4 2 2" xfId="15980"/>
    <cellStyle name="常规 12 15 4 3" xfId="15981"/>
    <cellStyle name="常规 12 20 4 3" xfId="15982"/>
    <cellStyle name="常规 12 15 4 3 2" xfId="15983"/>
    <cellStyle name="常规 12 20 4 3 2" xfId="15984"/>
    <cellStyle name="常规 15 47 14 2" xfId="15985"/>
    <cellStyle name="常规 12 15 5 2" xfId="15986"/>
    <cellStyle name="常规 12 20 5 2" xfId="15987"/>
    <cellStyle name="常规 15 47 15" xfId="15988"/>
    <cellStyle name="常规 12 15 6" xfId="15989"/>
    <cellStyle name="常规 12 20 6" xfId="15990"/>
    <cellStyle name="常规 15 47 15 2" xfId="15991"/>
    <cellStyle name="常规 12 15 6 2" xfId="15992"/>
    <cellStyle name="常规 12 20 6 2" xfId="15993"/>
    <cellStyle name="常规 12 15 7" xfId="15994"/>
    <cellStyle name="常规 12 20 7" xfId="15995"/>
    <cellStyle name="常规 17 2 2 2 2" xfId="15996"/>
    <cellStyle name="常规 22 2 2 2 2" xfId="15997"/>
    <cellStyle name="常规 15 47 16" xfId="15998"/>
    <cellStyle name="常规 12 15 7 2" xfId="15999"/>
    <cellStyle name="常规 12 20 7 2" xfId="16000"/>
    <cellStyle name="常规 17 2 2 2 2 2" xfId="16001"/>
    <cellStyle name="常规 22 2 2 2 2 2" xfId="16002"/>
    <cellStyle name="常规 15 47 16 2" xfId="16003"/>
    <cellStyle name="常规 12 15 8" xfId="16004"/>
    <cellStyle name="常规 12 20 8" xfId="16005"/>
    <cellStyle name="常规 17 2 2 2 3" xfId="16006"/>
    <cellStyle name="常规 22 2 2 2 3" xfId="16007"/>
    <cellStyle name="常规 15 47 17" xfId="16008"/>
    <cellStyle name="常规 15 47 17 2" xfId="16009"/>
    <cellStyle name="常规 12 15 8 2" xfId="16010"/>
    <cellStyle name="常规 12 20 8 2" xfId="16011"/>
    <cellStyle name="常规 12 15 9" xfId="16012"/>
    <cellStyle name="常规 12 20 9" xfId="16013"/>
    <cellStyle name="常规 17 2 2 2 4" xfId="16014"/>
    <cellStyle name="常规 22 2 2 2 4" xfId="16015"/>
    <cellStyle name="常规 15 47 18" xfId="16016"/>
    <cellStyle name="常规 12 15 9 2" xfId="16017"/>
    <cellStyle name="常规 12 20 9 2" xfId="16018"/>
    <cellStyle name="注释 12 3 3" xfId="16019"/>
    <cellStyle name="常规 12 16 10" xfId="16020"/>
    <cellStyle name="常规 12 21 10" xfId="16021"/>
    <cellStyle name="常规 12 16 10 2" xfId="16022"/>
    <cellStyle name="常规 12 21 10 2" xfId="16023"/>
    <cellStyle name="注释 12 3 4" xfId="16024"/>
    <cellStyle name="常规 12 16 11" xfId="16025"/>
    <cellStyle name="常规 12 21 11" xfId="16026"/>
    <cellStyle name="常规 12 16 11 2" xfId="16027"/>
    <cellStyle name="常规 12 21 11 2" xfId="16028"/>
    <cellStyle name="注释 12 3 5" xfId="16029"/>
    <cellStyle name="常规 12 16 12" xfId="16030"/>
    <cellStyle name="常规 12 21 12" xfId="16031"/>
    <cellStyle name="常规 12 16 12 2" xfId="16032"/>
    <cellStyle name="常规 12 21 12 2" xfId="16033"/>
    <cellStyle name="常规 9 9 3 2" xfId="16034"/>
    <cellStyle name="常规 12 16 14" xfId="16035"/>
    <cellStyle name="常规 12 21 14" xfId="16036"/>
    <cellStyle name="常规 9 9 3 2 2" xfId="16037"/>
    <cellStyle name="常规 12 16 14 2" xfId="16038"/>
    <cellStyle name="常规 12 21 14 2" xfId="16039"/>
    <cellStyle name="常规 9 9 3 3" xfId="16040"/>
    <cellStyle name="常规 12 16 15" xfId="16041"/>
    <cellStyle name="常规 12 21 15" xfId="16042"/>
    <cellStyle name="常规 9 9 3 3 2" xfId="16043"/>
    <cellStyle name="常规 12 16 15 2" xfId="16044"/>
    <cellStyle name="常规 12 21 15 2" xfId="16045"/>
    <cellStyle name="常规 9 9 3 4" xfId="16046"/>
    <cellStyle name="常规 12 16 16" xfId="16047"/>
    <cellStyle name="常规 12 21 16" xfId="16048"/>
    <cellStyle name="常规 12 16 16 2" xfId="16049"/>
    <cellStyle name="常规 12 21 16 2" xfId="16050"/>
    <cellStyle name="常规 12 16 17" xfId="16051"/>
    <cellStyle name="常规 12 21 17" xfId="16052"/>
    <cellStyle name="常规 12 16 17 2" xfId="16053"/>
    <cellStyle name="常规 12 21 17 2" xfId="16054"/>
    <cellStyle name="常规 12 16 18" xfId="16055"/>
    <cellStyle name="常规 12 21 18" xfId="16056"/>
    <cellStyle name="常规 33 10 3 2" xfId="16057"/>
    <cellStyle name="常规 12 16 2 2 2" xfId="16058"/>
    <cellStyle name="常规 12 21 2 2 2" xfId="16059"/>
    <cellStyle name="常规 33 10 4" xfId="16060"/>
    <cellStyle name="常规 12 16 2 3" xfId="16061"/>
    <cellStyle name="常规 12 21 2 3" xfId="16062"/>
    <cellStyle name="常规 33 10 4 2" xfId="16063"/>
    <cellStyle name="常规 12 16 2 3 2" xfId="16064"/>
    <cellStyle name="常规 12 21 2 3 2" xfId="16065"/>
    <cellStyle name="常规 33 10 5" xfId="16066"/>
    <cellStyle name="常规 12 16 2 4" xfId="16067"/>
    <cellStyle name="常规 12 21 2 4" xfId="16068"/>
    <cellStyle name="常规 12 16 3" xfId="16069"/>
    <cellStyle name="常规 12 21 3" xfId="16070"/>
    <cellStyle name="常规 8 44 14 2" xfId="16071"/>
    <cellStyle name="常规 8 39 14 2" xfId="16072"/>
    <cellStyle name="常规 28 11 3" xfId="16073"/>
    <cellStyle name="常规 33 11 3" xfId="16074"/>
    <cellStyle name="常规 12 16 3 2" xfId="16075"/>
    <cellStyle name="常规 12 21 3 2" xfId="16076"/>
    <cellStyle name="常规 33 11 3 2" xfId="16077"/>
    <cellStyle name="常规 12 16 3 2 2" xfId="16078"/>
    <cellStyle name="常规 12 21 3 2 2" xfId="16079"/>
    <cellStyle name="常规 33 11 4" xfId="16080"/>
    <cellStyle name="常规 12 16 3 3" xfId="16081"/>
    <cellStyle name="常规 12 21 3 3" xfId="16082"/>
    <cellStyle name="常规 33 11 4 2" xfId="16083"/>
    <cellStyle name="常规 12 16 3 3 2" xfId="16084"/>
    <cellStyle name="常规 12 21 3 3 2" xfId="16085"/>
    <cellStyle name="常规 33 11 5" xfId="16086"/>
    <cellStyle name="常规 12 16 3 4" xfId="16087"/>
    <cellStyle name="常规 12 21 3 4" xfId="16088"/>
    <cellStyle name="常规 8 44 15 2" xfId="16089"/>
    <cellStyle name="常规 8 39 15 2" xfId="16090"/>
    <cellStyle name="常规 28 12 3" xfId="16091"/>
    <cellStyle name="常规 33 12 3" xfId="16092"/>
    <cellStyle name="常规 12 16 4 2" xfId="16093"/>
    <cellStyle name="常规 12 21 4 2" xfId="16094"/>
    <cellStyle name="常规 33 12 3 2" xfId="16095"/>
    <cellStyle name="常规 12 16 4 2 2" xfId="16096"/>
    <cellStyle name="常规 12 21 4 2 2" xfId="16097"/>
    <cellStyle name="常规 33 12 4" xfId="16098"/>
    <cellStyle name="常规 12 16 4 3" xfId="16099"/>
    <cellStyle name="常规 12 21 4 3" xfId="16100"/>
    <cellStyle name="常规 33 12 4 2" xfId="16101"/>
    <cellStyle name="常规 14 6 17" xfId="16102"/>
    <cellStyle name="常规 12 16 4 3 2" xfId="16103"/>
    <cellStyle name="常规 12 21 4 3 2" xfId="16104"/>
    <cellStyle name="常规 8 44 16 2" xfId="16105"/>
    <cellStyle name="常规 8 39 16 2" xfId="16106"/>
    <cellStyle name="常规 33 13 3" xfId="16107"/>
    <cellStyle name="常规 12 16 5 2" xfId="16108"/>
    <cellStyle name="常规 12 21 5 2" xfId="16109"/>
    <cellStyle name="常规 12 16 6" xfId="16110"/>
    <cellStyle name="常规 12 21 6" xfId="16111"/>
    <cellStyle name="常规 8 44 17 2" xfId="16112"/>
    <cellStyle name="常规 8 39 17 2" xfId="16113"/>
    <cellStyle name="常规 33 14 3" xfId="16114"/>
    <cellStyle name="常规 12 16 6 2" xfId="16115"/>
    <cellStyle name="常规 12 21 6 2" xfId="16116"/>
    <cellStyle name="常规 12 16 7" xfId="16117"/>
    <cellStyle name="常规 12 21 7" xfId="16118"/>
    <cellStyle name="常规 17 2 2 3 2" xfId="16119"/>
    <cellStyle name="常规 22 2 2 3 2" xfId="16120"/>
    <cellStyle name="常规 2 10 2 2 2" xfId="16121"/>
    <cellStyle name="常规 33 15 3" xfId="16122"/>
    <cellStyle name="常规 33 20 3" xfId="16123"/>
    <cellStyle name="常规 12 16 7 2" xfId="16124"/>
    <cellStyle name="常规 12 21 7 2" xfId="16125"/>
    <cellStyle name="常规 12 16 8" xfId="16126"/>
    <cellStyle name="常规 12 21 8" xfId="16127"/>
    <cellStyle name="常规 33 16 3" xfId="16128"/>
    <cellStyle name="常规 33 21 3" xfId="16129"/>
    <cellStyle name="常规 12 16 8 2" xfId="16130"/>
    <cellStyle name="常规 12 21 8 2" xfId="16131"/>
    <cellStyle name="常规 12 16 9" xfId="16132"/>
    <cellStyle name="常规 12 21 9" xfId="16133"/>
    <cellStyle name="常规 33 17 3" xfId="16134"/>
    <cellStyle name="常规 33 22 3" xfId="16135"/>
    <cellStyle name="常规 12 16 9 2" xfId="16136"/>
    <cellStyle name="常规 12 21 9 2" xfId="16137"/>
    <cellStyle name="常规 12 17 10" xfId="16138"/>
    <cellStyle name="常规 12 22 10" xfId="16139"/>
    <cellStyle name="常规 12 17 10 2" xfId="16140"/>
    <cellStyle name="常规 12 22 10 2" xfId="16141"/>
    <cellStyle name="常规 12 17 12 2" xfId="16142"/>
    <cellStyle name="常规 12 22 12 2" xfId="16143"/>
    <cellStyle name="常规 3 35 6 2" xfId="16144"/>
    <cellStyle name="常规 3 40 6 2" xfId="16145"/>
    <cellStyle name="常规 12 17 13" xfId="16146"/>
    <cellStyle name="常规 12 22 13" xfId="16147"/>
    <cellStyle name="常规 26 35 14" xfId="16148"/>
    <cellStyle name="常规 26 40 14" xfId="16149"/>
    <cellStyle name="常规 12 17 13 2" xfId="16150"/>
    <cellStyle name="常规 12 22 13 2" xfId="16151"/>
    <cellStyle name="常规 9 9 8 2" xfId="16152"/>
    <cellStyle name="常规 12 17 14" xfId="16153"/>
    <cellStyle name="常规 12 22 14" xfId="16154"/>
    <cellStyle name="常规 12 17 14 2" xfId="16155"/>
    <cellStyle name="常规 12 22 14 2" xfId="16156"/>
    <cellStyle name="常规 12 17 15" xfId="16157"/>
    <cellStyle name="常规 12 22 15" xfId="16158"/>
    <cellStyle name="常规 12 17 15 2" xfId="16159"/>
    <cellStyle name="常规 12 22 15 2" xfId="16160"/>
    <cellStyle name="常规 12 17 16" xfId="16161"/>
    <cellStyle name="常规 12 22 16" xfId="16162"/>
    <cellStyle name="常规 12 17 16 2" xfId="16163"/>
    <cellStyle name="常规 12 22 16 2" xfId="16164"/>
    <cellStyle name="常规 12 17 17" xfId="16165"/>
    <cellStyle name="常规 12 22 17" xfId="16166"/>
    <cellStyle name="常规 12 17 17 2" xfId="16167"/>
    <cellStyle name="常规 12 22 17 2" xfId="16168"/>
    <cellStyle name="常规 12 17 18" xfId="16169"/>
    <cellStyle name="常规 12 22 18" xfId="16170"/>
    <cellStyle name="常规 12 17 2 2 2" xfId="16171"/>
    <cellStyle name="常规 12 22 2 2 2" xfId="16172"/>
    <cellStyle name="常规 12 17 2 3" xfId="16173"/>
    <cellStyle name="常规 12 22 2 3" xfId="16174"/>
    <cellStyle name="常规 15 3 2 2 5" xfId="16175"/>
    <cellStyle name="常规 12 17 2 3 2" xfId="16176"/>
    <cellStyle name="常规 12 22 2 3 2" xfId="16177"/>
    <cellStyle name="常规 12 17 2 4" xfId="16178"/>
    <cellStyle name="常规 12 22 2 4" xfId="16179"/>
    <cellStyle name="常规 27 27 2 2" xfId="16180"/>
    <cellStyle name="常规 27 32 2 2" xfId="16181"/>
    <cellStyle name="常规 12 17 3" xfId="16182"/>
    <cellStyle name="常规 12 22 3" xfId="16183"/>
    <cellStyle name="常规 27 27 2 2 2" xfId="16184"/>
    <cellStyle name="常规 27 32 2 2 2" xfId="16185"/>
    <cellStyle name="常规 12 17 3 2" xfId="16186"/>
    <cellStyle name="常规 12 22 3 2" xfId="16187"/>
    <cellStyle name="常规 12 17 3 2 2" xfId="16188"/>
    <cellStyle name="常规 12 22 3 2 2" xfId="16189"/>
    <cellStyle name="常规 12 17 3 3" xfId="16190"/>
    <cellStyle name="常规 12 22 3 3" xfId="16191"/>
    <cellStyle name="常规 12 17 3 3 2" xfId="16192"/>
    <cellStyle name="常规 12 22 3 3 2" xfId="16193"/>
    <cellStyle name="常规 12 17 3 4" xfId="16194"/>
    <cellStyle name="常规 12 22 3 4" xfId="16195"/>
    <cellStyle name="常规 27 27 2 3 2" xfId="16196"/>
    <cellStyle name="常规 27 32 2 3 2" xfId="16197"/>
    <cellStyle name="常规 12 17 4 2" xfId="16198"/>
    <cellStyle name="常规 12 22 4 2" xfId="16199"/>
    <cellStyle name="常规 12 17 4 2 2" xfId="16200"/>
    <cellStyle name="常规 12 22 4 2 2" xfId="16201"/>
    <cellStyle name="常规 12 17 4 3" xfId="16202"/>
    <cellStyle name="常规 12 22 4 3" xfId="16203"/>
    <cellStyle name="常规 12 17 4 3 2" xfId="16204"/>
    <cellStyle name="常规 12 22 4 3 2" xfId="16205"/>
    <cellStyle name="常规 27 27 2 4" xfId="16206"/>
    <cellStyle name="常规 27 32 2 4" xfId="16207"/>
    <cellStyle name="常规 12 17 5" xfId="16208"/>
    <cellStyle name="常规 12 22 5" xfId="16209"/>
    <cellStyle name="常规 12 17 5 2" xfId="16210"/>
    <cellStyle name="常规 12 22 5 2" xfId="16211"/>
    <cellStyle name="常规 12 17 6" xfId="16212"/>
    <cellStyle name="常规 12 22 6" xfId="16213"/>
    <cellStyle name="常规 12 17 6 2" xfId="16214"/>
    <cellStyle name="常规 12 22 6 2" xfId="16215"/>
    <cellStyle name="常规 2 10 17" xfId="16216"/>
    <cellStyle name="常规 2 10 22" xfId="16217"/>
    <cellStyle name="常规 2 10 2 3 2" xfId="16218"/>
    <cellStyle name="常规 12 17 7" xfId="16219"/>
    <cellStyle name="常规 12 22 7" xfId="16220"/>
    <cellStyle name="常规 17 2 2 4 2" xfId="16221"/>
    <cellStyle name="常规 12 17 7 2" xfId="16222"/>
    <cellStyle name="常规 12 22 7 2" xfId="16223"/>
    <cellStyle name="常规 12 17 8" xfId="16224"/>
    <cellStyle name="常规 12 22 8" xfId="16225"/>
    <cellStyle name="常规 12 17 8 2" xfId="16226"/>
    <cellStyle name="常规 12 22 8 2" xfId="16227"/>
    <cellStyle name="常规 12 17 9" xfId="16228"/>
    <cellStyle name="常规 12 22 9" xfId="16229"/>
    <cellStyle name="常规 12 17 9 2" xfId="16230"/>
    <cellStyle name="常规 12 22 9 2" xfId="16231"/>
    <cellStyle name="常规 12 18 10" xfId="16232"/>
    <cellStyle name="常规 12 23 10" xfId="16233"/>
    <cellStyle name="常规 15 13 10" xfId="16234"/>
    <cellStyle name="常规 12 18 10 2" xfId="16235"/>
    <cellStyle name="常规 12 23 10 2" xfId="16236"/>
    <cellStyle name="常规 12 18 11" xfId="16237"/>
    <cellStyle name="常规 12 23 11" xfId="16238"/>
    <cellStyle name="常规 12 18 11 2" xfId="16239"/>
    <cellStyle name="常规 12 23 11 2" xfId="16240"/>
    <cellStyle name="常规 12 18 12" xfId="16241"/>
    <cellStyle name="常规 12 23 12" xfId="16242"/>
    <cellStyle name="常规 12 18 12 2" xfId="16243"/>
    <cellStyle name="常规 12 23 12 2" xfId="16244"/>
    <cellStyle name="常规 12 18 13 2" xfId="16245"/>
    <cellStyle name="常规 12 23 13 2" xfId="16246"/>
    <cellStyle name="常规 12 18 14" xfId="16247"/>
    <cellStyle name="常规 12 23 14" xfId="16248"/>
    <cellStyle name="常规 12 18 14 2" xfId="16249"/>
    <cellStyle name="常规 12 23 14 2" xfId="16250"/>
    <cellStyle name="常规 12 18 15" xfId="16251"/>
    <cellStyle name="常规 12 23 15" xfId="16252"/>
    <cellStyle name="常规 15 14 10" xfId="16253"/>
    <cellStyle name="常规 12 18 15 2" xfId="16254"/>
    <cellStyle name="常规 12 23 15 2" xfId="16255"/>
    <cellStyle name="常规 12 18 16" xfId="16256"/>
    <cellStyle name="常规 12 23 16" xfId="16257"/>
    <cellStyle name="常规 12 18 16 2" xfId="16258"/>
    <cellStyle name="常规 12 23 16 2" xfId="16259"/>
    <cellStyle name="常规 12 18 17" xfId="16260"/>
    <cellStyle name="常规 12 23 17" xfId="16261"/>
    <cellStyle name="常规 12 18 17 2" xfId="16262"/>
    <cellStyle name="常规 12 23 17 2" xfId="16263"/>
    <cellStyle name="常规 3 2 6 2" xfId="16264"/>
    <cellStyle name="常规 12 18 18" xfId="16265"/>
    <cellStyle name="常规 12 23 18" xfId="16266"/>
    <cellStyle name="常规 12 18 2 2" xfId="16267"/>
    <cellStyle name="常规 12 23 2 2" xfId="16268"/>
    <cellStyle name="常规 12 18 2 2 2" xfId="16269"/>
    <cellStyle name="常规 12 23 2 2 2" xfId="16270"/>
    <cellStyle name="常规 12 18 2 3" xfId="16271"/>
    <cellStyle name="常规 12 23 2 3" xfId="16272"/>
    <cellStyle name="常规 12 18 2 3 2" xfId="16273"/>
    <cellStyle name="常规 12 23 2 3 2" xfId="16274"/>
    <cellStyle name="常规 12 18 2 4" xfId="16275"/>
    <cellStyle name="常规 12 23 2 4" xfId="16276"/>
    <cellStyle name="常规 27 27 3 2" xfId="16277"/>
    <cellStyle name="常规 27 32 3 2" xfId="16278"/>
    <cellStyle name="常规 12 18 3" xfId="16279"/>
    <cellStyle name="常规 12 23 3" xfId="16280"/>
    <cellStyle name="常规 27 27 3 2 2" xfId="16281"/>
    <cellStyle name="常规 27 32 3 2 2" xfId="16282"/>
    <cellStyle name="常规 12 18 3 2" xfId="16283"/>
    <cellStyle name="常规 12 23 3 2" xfId="16284"/>
    <cellStyle name="常规 12 18 3 2 2" xfId="16285"/>
    <cellStyle name="常规 12 23 3 2 2" xfId="16286"/>
    <cellStyle name="常规 12 18 3 3" xfId="16287"/>
    <cellStyle name="常规 12 23 3 3" xfId="16288"/>
    <cellStyle name="常规 12 18 3 3 2" xfId="16289"/>
    <cellStyle name="常规 12 23 3 3 2" xfId="16290"/>
    <cellStyle name="常规 12 18 3 4" xfId="16291"/>
    <cellStyle name="常规 12 23 3 4" xfId="16292"/>
    <cellStyle name="常规 27 27 3 3 2" xfId="16293"/>
    <cellStyle name="常规 27 32 3 3 2" xfId="16294"/>
    <cellStyle name="常规 12 18 4 2" xfId="16295"/>
    <cellStyle name="常规 12 23 4 2" xfId="16296"/>
    <cellStyle name="常规 12 18 4 2 2" xfId="16297"/>
    <cellStyle name="常规 12 23 4 2 2" xfId="16298"/>
    <cellStyle name="常规 12 18 4 3" xfId="16299"/>
    <cellStyle name="常规 12 23 4 3" xfId="16300"/>
    <cellStyle name="常规 12 18 4 3 2" xfId="16301"/>
    <cellStyle name="常规 12 23 4 3 2" xfId="16302"/>
    <cellStyle name="常规 27 27 3 4" xfId="16303"/>
    <cellStyle name="常规 27 32 3 4" xfId="16304"/>
    <cellStyle name="常规 12 18 5" xfId="16305"/>
    <cellStyle name="常规 12 23 5" xfId="16306"/>
    <cellStyle name="常规 4 42 10" xfId="16307"/>
    <cellStyle name="常规 4 37 10" xfId="16308"/>
    <cellStyle name="常规 13 2 10" xfId="16309"/>
    <cellStyle name="常规 12 18 5 2" xfId="16310"/>
    <cellStyle name="常规 12 23 5 2" xfId="16311"/>
    <cellStyle name="常规 12 18 6" xfId="16312"/>
    <cellStyle name="常规 12 23 6" xfId="16313"/>
    <cellStyle name="常规 12 18 6 2" xfId="16314"/>
    <cellStyle name="常规 12 23 6 2" xfId="16315"/>
    <cellStyle name="常规 2 15 17" xfId="16316"/>
    <cellStyle name="常规 2 15 22" xfId="16317"/>
    <cellStyle name="常规 2 20 17" xfId="16318"/>
    <cellStyle name="常规 2 20 22" xfId="16319"/>
    <cellStyle name="常规 12 18 7" xfId="16320"/>
    <cellStyle name="常规 12 23 7" xfId="16321"/>
    <cellStyle name="常规 17 2 2 5 2" xfId="16322"/>
    <cellStyle name="常规 12 18 7 2" xfId="16323"/>
    <cellStyle name="常规 12 23 7 2" xfId="16324"/>
    <cellStyle name="常规 12 18 8" xfId="16325"/>
    <cellStyle name="常规 12 23 8" xfId="16326"/>
    <cellStyle name="常规 12 18 8 2" xfId="16327"/>
    <cellStyle name="常规 12 23 8 2" xfId="16328"/>
    <cellStyle name="常规 12 18 9" xfId="16329"/>
    <cellStyle name="常规 12 23 9" xfId="16330"/>
    <cellStyle name="常规 12 18 9 2" xfId="16331"/>
    <cellStyle name="常规 12 23 9 2" xfId="16332"/>
    <cellStyle name="常规 12 19 10" xfId="16333"/>
    <cellStyle name="常规 12 24 10" xfId="16334"/>
    <cellStyle name="常规 12 19 10 2" xfId="16335"/>
    <cellStyle name="常规 12 24 10 2" xfId="16336"/>
    <cellStyle name="常规 12 19 11" xfId="16337"/>
    <cellStyle name="常规 12 24 11" xfId="16338"/>
    <cellStyle name="常规 12 19 11 2" xfId="16339"/>
    <cellStyle name="常规 12 24 11 2" xfId="16340"/>
    <cellStyle name="常规 12 19 12" xfId="16341"/>
    <cellStyle name="常规 12 24 12" xfId="16342"/>
    <cellStyle name="常规 12 19 12 2" xfId="16343"/>
    <cellStyle name="常规 12 24 12 2" xfId="16344"/>
    <cellStyle name="常规 12 19 13" xfId="16345"/>
    <cellStyle name="常规 12 24 13" xfId="16346"/>
    <cellStyle name="常规 12 19 13 2" xfId="16347"/>
    <cellStyle name="常规 12 24 13 2" xfId="16348"/>
    <cellStyle name="常规 12 19 14" xfId="16349"/>
    <cellStyle name="常规 12 24 14" xfId="16350"/>
    <cellStyle name="常规 12 19 14 2" xfId="16351"/>
    <cellStyle name="常规 12 24 14 2" xfId="16352"/>
    <cellStyle name="常规 7 43 10" xfId="16353"/>
    <cellStyle name="常规 7 38 10" xfId="16354"/>
    <cellStyle name="常规 6 8 4 3 2" xfId="16355"/>
    <cellStyle name="常规 43 3 10" xfId="16356"/>
    <cellStyle name="常规 38 3 10" xfId="16357"/>
    <cellStyle name="常规 33 44 3 2" xfId="16358"/>
    <cellStyle name="常规 33 39 3 2" xfId="16359"/>
    <cellStyle name="常规 12 19 15" xfId="16360"/>
    <cellStyle name="常规 12 24 15" xfId="16361"/>
    <cellStyle name="常规 12 19 15 2" xfId="16362"/>
    <cellStyle name="常规 12 24 15 2" xfId="16363"/>
    <cellStyle name="常规 12 19 16" xfId="16364"/>
    <cellStyle name="常规 12 24 16" xfId="16365"/>
    <cellStyle name="常规 12 19 16 2" xfId="16366"/>
    <cellStyle name="常规 12 24 16 2" xfId="16367"/>
    <cellStyle name="强调文字颜色 1 9 2 2 2" xfId="16368"/>
    <cellStyle name="常规 12 19 17" xfId="16369"/>
    <cellStyle name="常规 12 24 17" xfId="16370"/>
    <cellStyle name="常规 12 19 17 2" xfId="16371"/>
    <cellStyle name="常规 12 24 17 2" xfId="16372"/>
    <cellStyle name="常规 12 19 18" xfId="16373"/>
    <cellStyle name="常规 12 24 18" xfId="16374"/>
    <cellStyle name="常规 12 19 4 3 2" xfId="16375"/>
    <cellStyle name="常规 12 24 4 3 2" xfId="16376"/>
    <cellStyle name="常规 14 11 13 2" xfId="16377"/>
    <cellStyle name="常规 12 19 4 4" xfId="16378"/>
    <cellStyle name="常规 12 24 4 4" xfId="16379"/>
    <cellStyle name="常规 27 27 4 4" xfId="16380"/>
    <cellStyle name="常规 27 32 4 4" xfId="16381"/>
    <cellStyle name="常规 12 19 5" xfId="16382"/>
    <cellStyle name="常规 12 24 5" xfId="16383"/>
    <cellStyle name="常规 12 19 5 2" xfId="16384"/>
    <cellStyle name="常规 12 24 5 2" xfId="16385"/>
    <cellStyle name="常规 12 19 6" xfId="16386"/>
    <cellStyle name="常规 12 24 6" xfId="16387"/>
    <cellStyle name="常规 12 19 6 2" xfId="16388"/>
    <cellStyle name="常规 12 24 6 2" xfId="16389"/>
    <cellStyle name="常规 2 25 17" xfId="16390"/>
    <cellStyle name="常规 2 30 17" xfId="16391"/>
    <cellStyle name="常规 12 19 7" xfId="16392"/>
    <cellStyle name="常规 12 24 7" xfId="16393"/>
    <cellStyle name="常规 12 19 7 2" xfId="16394"/>
    <cellStyle name="常规 12 24 7 2" xfId="16395"/>
    <cellStyle name="常规 12 19 8 2" xfId="16396"/>
    <cellStyle name="常规 12 24 8 2" xfId="16397"/>
    <cellStyle name="常规 12 19 9" xfId="16398"/>
    <cellStyle name="常规 12 24 9" xfId="16399"/>
    <cellStyle name="常规 12 19 9 2" xfId="16400"/>
    <cellStyle name="常规 12 24 9 2" xfId="16401"/>
    <cellStyle name="常规 12 2" xfId="16402"/>
    <cellStyle name="常规 33 29 16" xfId="16403"/>
    <cellStyle name="常规 33 34 16" xfId="16404"/>
    <cellStyle name="常规 12 2 10 2" xfId="16405"/>
    <cellStyle name="常规 33 29 16 2" xfId="16406"/>
    <cellStyle name="常规 33 34 16 2" xfId="16407"/>
    <cellStyle name="常规 12 2 10 2 2" xfId="16408"/>
    <cellStyle name="常规 33 29 17" xfId="16409"/>
    <cellStyle name="常规 33 34 17" xfId="16410"/>
    <cellStyle name="常规 12 2 10 3" xfId="16411"/>
    <cellStyle name="常规 33 29 17 2" xfId="16412"/>
    <cellStyle name="常规 33 34 17 2" xfId="16413"/>
    <cellStyle name="常规 12 2 10 3 2" xfId="16414"/>
    <cellStyle name="常规 15 3 2 2 6" xfId="16415"/>
    <cellStyle name="常规 33 29 18" xfId="16416"/>
    <cellStyle name="常规 33 34 18" xfId="16417"/>
    <cellStyle name="常规 12 2 10 4" xfId="16418"/>
    <cellStyle name="常规 12 2 11" xfId="16419"/>
    <cellStyle name="常规 12 2 11 2" xfId="16420"/>
    <cellStyle name="常规 12 2 11 2 2" xfId="16421"/>
    <cellStyle name="常规 12 2 11 3" xfId="16422"/>
    <cellStyle name="常规 12 2 11 3 2" xfId="16423"/>
    <cellStyle name="常规 12 2 11 4" xfId="16424"/>
    <cellStyle name="常规 12 2 12" xfId="16425"/>
    <cellStyle name="常规 12 2 12 2" xfId="16426"/>
    <cellStyle name="常规 12 2 12 2 2" xfId="16427"/>
    <cellStyle name="常规 12 2 12 3" xfId="16428"/>
    <cellStyle name="常规 12 2 12 3 2" xfId="16429"/>
    <cellStyle name="常规 12 2 12 4" xfId="16430"/>
    <cellStyle name="常规 12 2 13" xfId="16431"/>
    <cellStyle name="常规 12 2 13 2" xfId="16432"/>
    <cellStyle name="常规 12 2 14" xfId="16433"/>
    <cellStyle name="常规 12 2 14 2" xfId="16434"/>
    <cellStyle name="常规 12 2 15" xfId="16435"/>
    <cellStyle name="常规 12 2 20" xfId="16436"/>
    <cellStyle name="常规 33 35 16" xfId="16437"/>
    <cellStyle name="常规 33 40 16" xfId="16438"/>
    <cellStyle name="常规 12 2 15 2" xfId="16439"/>
    <cellStyle name="常规 12 2 20 2" xfId="16440"/>
    <cellStyle name="常规 12 2 16" xfId="16441"/>
    <cellStyle name="常规 12 2 21" xfId="16442"/>
    <cellStyle name="常规 12 2 16 2" xfId="16443"/>
    <cellStyle name="常规 12 2 21 2" xfId="16444"/>
    <cellStyle name="常规 12 2 17" xfId="16445"/>
    <cellStyle name="常规 12 2 22" xfId="16446"/>
    <cellStyle name="常规 12 2 17 2" xfId="16447"/>
    <cellStyle name="常规 12 2 22 2" xfId="16448"/>
    <cellStyle name="常规 12 2 18" xfId="16449"/>
    <cellStyle name="常规 12 2 23" xfId="16450"/>
    <cellStyle name="常规 12 2 18 2" xfId="16451"/>
    <cellStyle name="常规 12 2 23 2" xfId="16452"/>
    <cellStyle name="常规 17 17 9 2" xfId="16453"/>
    <cellStyle name="常规 17 22 9 2" xfId="16454"/>
    <cellStyle name="常规 22 17 9 2" xfId="16455"/>
    <cellStyle name="常规 22 22 9 2" xfId="16456"/>
    <cellStyle name="常规 12 2 19" xfId="16457"/>
    <cellStyle name="常规 12 2 24" xfId="16458"/>
    <cellStyle name="常规 12 2 19 2" xfId="16459"/>
    <cellStyle name="常规 12 2 24 2" xfId="16460"/>
    <cellStyle name="常规 12 2 2" xfId="16461"/>
    <cellStyle name="常规 12 2 2 10" xfId="16462"/>
    <cellStyle name="常规 9 33 15" xfId="16463"/>
    <cellStyle name="常规 9 28 15" xfId="16464"/>
    <cellStyle name="常规 12 2 2 2" xfId="16465"/>
    <cellStyle name="常规 9 33 15 2" xfId="16466"/>
    <cellStyle name="常规 9 28 15 2" xfId="16467"/>
    <cellStyle name="常规 12 2 2 2 2" xfId="16468"/>
    <cellStyle name="常规 9 33 16" xfId="16469"/>
    <cellStyle name="常规 9 28 16" xfId="16470"/>
    <cellStyle name="常规 12 2 2 3" xfId="16471"/>
    <cellStyle name="常规 23 28 14" xfId="16472"/>
    <cellStyle name="常规 23 33 14" xfId="16473"/>
    <cellStyle name="常规 9 33 16 2" xfId="16474"/>
    <cellStyle name="常规 9 28 16 2" xfId="16475"/>
    <cellStyle name="常规 12 2 2 3 2" xfId="16476"/>
    <cellStyle name="常规 9 33 17" xfId="16477"/>
    <cellStyle name="常规 9 28 17" xfId="16478"/>
    <cellStyle name="常规 12 2 2 4" xfId="16479"/>
    <cellStyle name="常规 9 33 18" xfId="16480"/>
    <cellStyle name="常规 9 28 18" xfId="16481"/>
    <cellStyle name="常规 12 2 2 5" xfId="16482"/>
    <cellStyle name="常规 12 2 2 5 2" xfId="16483"/>
    <cellStyle name="常规 12 49 12 2" xfId="16484"/>
    <cellStyle name="常规 12 2 2 6" xfId="16485"/>
    <cellStyle name="常规 12 2 2 7" xfId="16486"/>
    <cellStyle name="常规 12 2 2 9" xfId="16487"/>
    <cellStyle name="常规 33 36 16" xfId="16488"/>
    <cellStyle name="常规 33 41 16" xfId="16489"/>
    <cellStyle name="常规 12 2 25 2" xfId="16490"/>
    <cellStyle name="常规 17 2 9" xfId="16491"/>
    <cellStyle name="常规 22 2 9" xfId="16492"/>
    <cellStyle name="常规 12 2 26 2" xfId="16493"/>
    <cellStyle name="常规 12 2 27" xfId="16494"/>
    <cellStyle name="常规 12 2 32" xfId="16495"/>
    <cellStyle name="常规 12 2 28" xfId="16496"/>
    <cellStyle name="常规 12 2 33" xfId="16497"/>
    <cellStyle name="常规 12 2 29" xfId="16498"/>
    <cellStyle name="常规 12 2 34" xfId="16499"/>
    <cellStyle name="常规 12 2 3" xfId="16500"/>
    <cellStyle name="常规 12 2 3 2" xfId="16501"/>
    <cellStyle name="常规 12 2 3 2 2" xfId="16502"/>
    <cellStyle name="常规 12 2 3 3" xfId="16503"/>
    <cellStyle name="常规 23 38 14" xfId="16504"/>
    <cellStyle name="常规 23 43 14" xfId="16505"/>
    <cellStyle name="常规 12 2 3 3 2" xfId="16506"/>
    <cellStyle name="常规 12 2 3 4" xfId="16507"/>
    <cellStyle name="常规 12 2 3 4 2" xfId="16508"/>
    <cellStyle name="常规 12 2 3 5" xfId="16509"/>
    <cellStyle name="常规 26 46 10 2" xfId="16510"/>
    <cellStyle name="常规 12 2 4" xfId="16511"/>
    <cellStyle name="常规 12 2 4 2" xfId="16512"/>
    <cellStyle name="常规 12 2 4 2 2" xfId="16513"/>
    <cellStyle name="常规 12 2 4 3" xfId="16514"/>
    <cellStyle name="常规 23 48 14" xfId="16515"/>
    <cellStyle name="常规 12 2 4 3 2" xfId="16516"/>
    <cellStyle name="常规 12 2 4 4" xfId="16517"/>
    <cellStyle name="常规 12 2 4 4 2" xfId="16518"/>
    <cellStyle name="常规 12 2 4 5" xfId="16519"/>
    <cellStyle name="常规 26 46 11 2" xfId="16520"/>
    <cellStyle name="常规 12 2 5" xfId="16521"/>
    <cellStyle name="常规 12 2 5 2" xfId="16522"/>
    <cellStyle name="常规 12 2 5 2 2" xfId="16523"/>
    <cellStyle name="常规 12 2 5 3" xfId="16524"/>
    <cellStyle name="常规 12 2 5 3 2" xfId="16525"/>
    <cellStyle name="常规 12 2 5 4" xfId="16526"/>
    <cellStyle name="常规 12 2 6 2" xfId="16527"/>
    <cellStyle name="常规 12 2 6 2 2" xfId="16528"/>
    <cellStyle name="常规 12 2 6 3" xfId="16529"/>
    <cellStyle name="常规 12 2 6 3 2" xfId="16530"/>
    <cellStyle name="常规 12 2 6 4" xfId="16531"/>
    <cellStyle name="常规 12 2 7" xfId="16532"/>
    <cellStyle name="常规 9 34 15" xfId="16533"/>
    <cellStyle name="常规 9 29 15" xfId="16534"/>
    <cellStyle name="常规 12 2 7 2" xfId="16535"/>
    <cellStyle name="常规 9 34 15 2" xfId="16536"/>
    <cellStyle name="常规 9 29 15 2" xfId="16537"/>
    <cellStyle name="常规 12 2 7 2 2" xfId="16538"/>
    <cellStyle name="常规 9 34 16" xfId="16539"/>
    <cellStyle name="常规 9 29 16" xfId="16540"/>
    <cellStyle name="常规 12 2 7 3" xfId="16541"/>
    <cellStyle name="常规 9 34 16 2" xfId="16542"/>
    <cellStyle name="常规 9 29 16 2" xfId="16543"/>
    <cellStyle name="常规 12 2 7 3 2" xfId="16544"/>
    <cellStyle name="常规 9 34 17" xfId="16545"/>
    <cellStyle name="常规 9 29 17" xfId="16546"/>
    <cellStyle name="常规 12 2 7 4" xfId="16547"/>
    <cellStyle name="常规 12 2 8" xfId="16548"/>
    <cellStyle name="常规 12 2 8 2" xfId="16549"/>
    <cellStyle name="常规 12 2 8 2 2" xfId="16550"/>
    <cellStyle name="常规 12 2 8 3" xfId="16551"/>
    <cellStyle name="常规 2 3 18" xfId="16552"/>
    <cellStyle name="常规 2 3 23" xfId="16553"/>
    <cellStyle name="常规 12 2 8 3 2" xfId="16554"/>
    <cellStyle name="常规 12 2 8 4" xfId="16555"/>
    <cellStyle name="常规 12 2 9 2" xfId="16556"/>
    <cellStyle name="常规 12 2 9 2 2" xfId="16557"/>
    <cellStyle name="常规 12 2 9 3" xfId="16558"/>
    <cellStyle name="常规 2 8 18" xfId="16559"/>
    <cellStyle name="常规 2 8 23" xfId="16560"/>
    <cellStyle name="常规 12 2 9 3 2" xfId="16561"/>
    <cellStyle name="常规 12 2 9 4" xfId="16562"/>
    <cellStyle name="常规 12 25 10" xfId="16563"/>
    <cellStyle name="常规 12 30 10" xfId="16564"/>
    <cellStyle name="常规 12 25 10 2" xfId="16565"/>
    <cellStyle name="常规 12 30 10 2" xfId="16566"/>
    <cellStyle name="常规 12 25 11" xfId="16567"/>
    <cellStyle name="常规 12 30 11" xfId="16568"/>
    <cellStyle name="常规 12 25 11 2" xfId="16569"/>
    <cellStyle name="常规 12 30 11 2" xfId="16570"/>
    <cellStyle name="常规 12 25 12" xfId="16571"/>
    <cellStyle name="常规 12 30 12" xfId="16572"/>
    <cellStyle name="常规 12 25 12 2" xfId="16573"/>
    <cellStyle name="常规 12 30 12 2" xfId="16574"/>
    <cellStyle name="常规 12 25 13" xfId="16575"/>
    <cellStyle name="常规 12 30 13" xfId="16576"/>
    <cellStyle name="常规 12 25 13 2" xfId="16577"/>
    <cellStyle name="常规 12 30 13 2" xfId="16578"/>
    <cellStyle name="常规 12 25 14" xfId="16579"/>
    <cellStyle name="常规 12 30 14" xfId="16580"/>
    <cellStyle name="常规 12 25 14 2" xfId="16581"/>
    <cellStyle name="常规 12 30 14 2" xfId="16582"/>
    <cellStyle name="常规 7 44 10" xfId="16583"/>
    <cellStyle name="常规 7 39 10" xfId="16584"/>
    <cellStyle name="常规 33 44 8 2" xfId="16585"/>
    <cellStyle name="常规 33 39 8 2" xfId="16586"/>
    <cellStyle name="常规 12 25 15" xfId="16587"/>
    <cellStyle name="常规 12 30 15" xfId="16588"/>
    <cellStyle name="常规 12 25 15 2" xfId="16589"/>
    <cellStyle name="常规 12 30 15 2" xfId="16590"/>
    <cellStyle name="常规 12 25 16" xfId="16591"/>
    <cellStyle name="常规 12 30 16" xfId="16592"/>
    <cellStyle name="常规 12 25 16 2" xfId="16593"/>
    <cellStyle name="常规 12 30 16 2" xfId="16594"/>
    <cellStyle name="常规 12 25 17" xfId="16595"/>
    <cellStyle name="常规 12 30 17" xfId="16596"/>
    <cellStyle name="常规 12 25 17 2" xfId="16597"/>
    <cellStyle name="常规 12 30 17 2" xfId="16598"/>
    <cellStyle name="常规 27 27 5 2" xfId="16599"/>
    <cellStyle name="常规 27 32 5 2" xfId="16600"/>
    <cellStyle name="常规 15 48 12" xfId="16601"/>
    <cellStyle name="常规 12 25 3" xfId="16602"/>
    <cellStyle name="常规 12 30 3" xfId="16603"/>
    <cellStyle name="常规 15 48 13" xfId="16604"/>
    <cellStyle name="常规 12 25 4" xfId="16605"/>
    <cellStyle name="常规 12 30 4" xfId="16606"/>
    <cellStyle name="常规 12 25 4 4" xfId="16607"/>
    <cellStyle name="常规 12 30 4 4" xfId="16608"/>
    <cellStyle name="常规 15 48 14" xfId="16609"/>
    <cellStyle name="常规 12 25 5" xfId="16610"/>
    <cellStyle name="常规 12 30 5" xfId="16611"/>
    <cellStyle name="常规 15 48 14 2" xfId="16612"/>
    <cellStyle name="常规 12 25 5 2" xfId="16613"/>
    <cellStyle name="常规 12 30 5 2" xfId="16614"/>
    <cellStyle name="常规 15 48 15" xfId="16615"/>
    <cellStyle name="常规 12 25 6" xfId="16616"/>
    <cellStyle name="常规 12 30 6" xfId="16617"/>
    <cellStyle name="常规 12 25 7" xfId="16618"/>
    <cellStyle name="常规 12 30 7" xfId="16619"/>
    <cellStyle name="常规 12 25 8 2" xfId="16620"/>
    <cellStyle name="常规 12 30 8 2" xfId="16621"/>
    <cellStyle name="常规 12 25 9" xfId="16622"/>
    <cellStyle name="常规 12 30 9" xfId="16623"/>
    <cellStyle name="常规 12 25 9 2" xfId="16624"/>
    <cellStyle name="常规 12 30 9 2" xfId="16625"/>
    <cellStyle name="注释 13 3 3" xfId="16626"/>
    <cellStyle name="常规 12 26 10" xfId="16627"/>
    <cellStyle name="常规 12 31 10" xfId="16628"/>
    <cellStyle name="常规 12 26 10 2" xfId="16629"/>
    <cellStyle name="常规 12 31 10 2" xfId="16630"/>
    <cellStyle name="注释 13 3 4" xfId="16631"/>
    <cellStyle name="常规 12 26 11" xfId="16632"/>
    <cellStyle name="常规 12 31 11" xfId="16633"/>
    <cellStyle name="常规 12 26 11 2" xfId="16634"/>
    <cellStyle name="常规 12 31 11 2" xfId="16635"/>
    <cellStyle name="注释 13 3 5" xfId="16636"/>
    <cellStyle name="常规 12 26 12" xfId="16637"/>
    <cellStyle name="常规 12 31 12" xfId="16638"/>
    <cellStyle name="常规 12 26 12 2" xfId="16639"/>
    <cellStyle name="常规 12 31 12 2" xfId="16640"/>
    <cellStyle name="常规 12 26 13 2" xfId="16641"/>
    <cellStyle name="常规 12 31 13 2" xfId="16642"/>
    <cellStyle name="常规 12 26 14" xfId="16643"/>
    <cellStyle name="常规 12 31 14" xfId="16644"/>
    <cellStyle name="常规 12 26 14 2" xfId="16645"/>
    <cellStyle name="常规 12 31 14 2" xfId="16646"/>
    <cellStyle name="常规 12 26 15 2" xfId="16647"/>
    <cellStyle name="常规 12 31 15 2" xfId="16648"/>
    <cellStyle name="常规 12 26 16" xfId="16649"/>
    <cellStyle name="常规 12 31 16" xfId="16650"/>
    <cellStyle name="常规 12 26 16 2" xfId="16651"/>
    <cellStyle name="常规 12 31 16 2" xfId="16652"/>
    <cellStyle name="常规 12 26 17" xfId="16653"/>
    <cellStyle name="常规 12 31 17" xfId="16654"/>
    <cellStyle name="常规 12 26 17 2" xfId="16655"/>
    <cellStyle name="常规 12 31 17 2" xfId="16656"/>
    <cellStyle name="常规 12 26 18" xfId="16657"/>
    <cellStyle name="常规 12 31 18" xfId="16658"/>
    <cellStyle name="常规 23 36 6" xfId="16659"/>
    <cellStyle name="常规 23 41 6" xfId="16660"/>
    <cellStyle name="常规 12 26 4 3 2" xfId="16661"/>
    <cellStyle name="常规 12 31 4 3 2" xfId="16662"/>
    <cellStyle name="常规 12 26 4 4" xfId="16663"/>
    <cellStyle name="常规 12 31 4 4" xfId="16664"/>
    <cellStyle name="常规 8 45 16 2" xfId="16665"/>
    <cellStyle name="常规 29 13 3" xfId="16666"/>
    <cellStyle name="常规 12 26 5 2" xfId="16667"/>
    <cellStyle name="常规 12 31 5 2" xfId="16668"/>
    <cellStyle name="常规 12 26 6" xfId="16669"/>
    <cellStyle name="常规 12 31 6" xfId="16670"/>
    <cellStyle name="常规 12 26 6 2" xfId="16671"/>
    <cellStyle name="常规 12 31 6 2" xfId="16672"/>
    <cellStyle name="常规 12 26 7" xfId="16673"/>
    <cellStyle name="常规 12 31 7" xfId="16674"/>
    <cellStyle name="常规 12 26 7 2" xfId="16675"/>
    <cellStyle name="常规 12 31 7 2" xfId="16676"/>
    <cellStyle name="常规 12 26 8" xfId="16677"/>
    <cellStyle name="常规 12 31 8" xfId="16678"/>
    <cellStyle name="常规 12 26 8 2" xfId="16679"/>
    <cellStyle name="常规 12 31 8 2" xfId="16680"/>
    <cellStyle name="常规 12 26 9" xfId="16681"/>
    <cellStyle name="常规 12 31 9" xfId="16682"/>
    <cellStyle name="常规 12 26 9 2" xfId="16683"/>
    <cellStyle name="常规 12 31 9 2" xfId="16684"/>
    <cellStyle name="常规 12 27 10" xfId="16685"/>
    <cellStyle name="常规 12 32 10" xfId="16686"/>
    <cellStyle name="常规 12 27 10 2" xfId="16687"/>
    <cellStyle name="常规 12 32 10 2" xfId="16688"/>
    <cellStyle name="常规 12 27 11 2" xfId="16689"/>
    <cellStyle name="常规 12 32 11 2" xfId="16690"/>
    <cellStyle name="常规 12 27 12" xfId="16691"/>
    <cellStyle name="常规 12 32 12" xfId="16692"/>
    <cellStyle name="常规 12 27 12 2" xfId="16693"/>
    <cellStyle name="常规 12 32 12 2" xfId="16694"/>
    <cellStyle name="常规 27 35 14" xfId="16695"/>
    <cellStyle name="常规 27 40 14" xfId="16696"/>
    <cellStyle name="常规 12 27 13 2" xfId="16697"/>
    <cellStyle name="常规 12 32 13 2" xfId="16698"/>
    <cellStyle name="常规 12 27 14" xfId="16699"/>
    <cellStyle name="常规 12 32 14" xfId="16700"/>
    <cellStyle name="常规 12 27 14 2" xfId="16701"/>
    <cellStyle name="常规 12 32 14 2" xfId="16702"/>
    <cellStyle name="常规 12 27 15 2" xfId="16703"/>
    <cellStyle name="常规 12 32 15 2" xfId="16704"/>
    <cellStyle name="常规 12 27 16" xfId="16705"/>
    <cellStyle name="常规 12 32 16" xfId="16706"/>
    <cellStyle name="常规 12 27 16 2" xfId="16707"/>
    <cellStyle name="常规 12 32 16 2" xfId="16708"/>
    <cellStyle name="常规 12 27 17" xfId="16709"/>
    <cellStyle name="常规 12 32 17" xfId="16710"/>
    <cellStyle name="常规 12 27 17 2" xfId="16711"/>
    <cellStyle name="常规 12 32 17 2" xfId="16712"/>
    <cellStyle name="常规 12 27 18" xfId="16713"/>
    <cellStyle name="常规 12 32 18" xfId="16714"/>
    <cellStyle name="常规 33 36 6" xfId="16715"/>
    <cellStyle name="常规 33 41 6" xfId="16716"/>
    <cellStyle name="常规 12 27 4 3 2" xfId="16717"/>
    <cellStyle name="常规 12 32 4 3 2" xfId="16718"/>
    <cellStyle name="常规 12 27 4 4" xfId="16719"/>
    <cellStyle name="常规 12 32 4 4" xfId="16720"/>
    <cellStyle name="常规 12 27 5" xfId="16721"/>
    <cellStyle name="常规 12 32 5" xfId="16722"/>
    <cellStyle name="常规 12 27 5 2" xfId="16723"/>
    <cellStyle name="常规 12 32 5 2" xfId="16724"/>
    <cellStyle name="常规 12 27 6" xfId="16725"/>
    <cellStyle name="常规 12 32 6" xfId="16726"/>
    <cellStyle name="常规 12 27 7" xfId="16727"/>
    <cellStyle name="常规 12 32 7" xfId="16728"/>
    <cellStyle name="常规 2 7 2 11" xfId="16729"/>
    <cellStyle name="常规 12 27 7 2" xfId="16730"/>
    <cellStyle name="常规 12 32 7 2" xfId="16731"/>
    <cellStyle name="常规 12 27 8" xfId="16732"/>
    <cellStyle name="常规 12 32 8" xfId="16733"/>
    <cellStyle name="常规 12 27 8 2" xfId="16734"/>
    <cellStyle name="常规 12 32 8 2" xfId="16735"/>
    <cellStyle name="常规 12 27 9" xfId="16736"/>
    <cellStyle name="常规 12 32 9" xfId="16737"/>
    <cellStyle name="常规 12 27 9 2" xfId="16738"/>
    <cellStyle name="常规 12 32 9 2" xfId="16739"/>
    <cellStyle name="常规 12 28 10" xfId="16740"/>
    <cellStyle name="常规 12 33 10" xfId="16741"/>
    <cellStyle name="常规 12 28 10 2" xfId="16742"/>
    <cellStyle name="常规 12 33 10 2" xfId="16743"/>
    <cellStyle name="常规 12 28 11" xfId="16744"/>
    <cellStyle name="常规 12 33 11" xfId="16745"/>
    <cellStyle name="常规 12 28 11 2" xfId="16746"/>
    <cellStyle name="常规 12 33 11 2" xfId="16747"/>
    <cellStyle name="常规 17 18 14 2" xfId="16748"/>
    <cellStyle name="常规 17 23 14 2" xfId="16749"/>
    <cellStyle name="常规 22 18 14 2" xfId="16750"/>
    <cellStyle name="常规 22 23 14 2" xfId="16751"/>
    <cellStyle name="常规 12 28 12" xfId="16752"/>
    <cellStyle name="常规 12 33 12" xfId="16753"/>
    <cellStyle name="常规 12 28 12 2" xfId="16754"/>
    <cellStyle name="常规 12 33 12 2" xfId="16755"/>
    <cellStyle name="常规 3 45 12 2" xfId="16756"/>
    <cellStyle name="常规 12 28 13" xfId="16757"/>
    <cellStyle name="常规 12 33 13" xfId="16758"/>
    <cellStyle name="常规 12 28 13 2" xfId="16759"/>
    <cellStyle name="常规 12 33 13 2" xfId="16760"/>
    <cellStyle name="常规 12 28 14" xfId="16761"/>
    <cellStyle name="常规 12 33 14" xfId="16762"/>
    <cellStyle name="常规 12 28 14 2" xfId="16763"/>
    <cellStyle name="常规 12 33 14 2" xfId="16764"/>
    <cellStyle name="常规 12 28 15" xfId="16765"/>
    <cellStyle name="常规 12 33 15" xfId="16766"/>
    <cellStyle name="常规 12 28 15 2" xfId="16767"/>
    <cellStyle name="常规 12 33 15 2" xfId="16768"/>
    <cellStyle name="常规 7 47 11" xfId="16769"/>
    <cellStyle name="常规 33 28 11 2" xfId="16770"/>
    <cellStyle name="常规 33 33 11 2" xfId="16771"/>
    <cellStyle name="常规 12 28 16" xfId="16772"/>
    <cellStyle name="常规 12 33 16" xfId="16773"/>
    <cellStyle name="常规 14 36 14 2" xfId="16774"/>
    <cellStyle name="常规 14 41 14 2" xfId="16775"/>
    <cellStyle name="常规 12 28 17" xfId="16776"/>
    <cellStyle name="常规 12 33 17" xfId="16777"/>
    <cellStyle name="常规 12 28 17 2" xfId="16778"/>
    <cellStyle name="常规 12 33 17 2" xfId="16779"/>
    <cellStyle name="常规 3 3 6 2" xfId="16780"/>
    <cellStyle name="常规 12 28 18" xfId="16781"/>
    <cellStyle name="常规 12 33 18" xfId="16782"/>
    <cellStyle name="常规 12 28 4 3 2" xfId="16783"/>
    <cellStyle name="常规 12 33 4 3 2" xfId="16784"/>
    <cellStyle name="常规 12 28 4 4" xfId="16785"/>
    <cellStyle name="常规 12 33 4 4" xfId="16786"/>
    <cellStyle name="常规 12 28 5" xfId="16787"/>
    <cellStyle name="常规 12 33 5" xfId="16788"/>
    <cellStyle name="常规 14 2 10" xfId="16789"/>
    <cellStyle name="常规 12 28 5 2" xfId="16790"/>
    <cellStyle name="常规 12 33 5 2" xfId="16791"/>
    <cellStyle name="常规 12 28 6" xfId="16792"/>
    <cellStyle name="常规 12 33 6" xfId="16793"/>
    <cellStyle name="常规 12 28 7" xfId="16794"/>
    <cellStyle name="常规 12 33 7" xfId="16795"/>
    <cellStyle name="常规 12 28 7 2" xfId="16796"/>
    <cellStyle name="常规 12 33 7 2" xfId="16797"/>
    <cellStyle name="常规 12 28 8" xfId="16798"/>
    <cellStyle name="常规 12 33 8" xfId="16799"/>
    <cellStyle name="常规 12 28 8 2" xfId="16800"/>
    <cellStyle name="常规 12 33 8 2" xfId="16801"/>
    <cellStyle name="常规 12 28 9" xfId="16802"/>
    <cellStyle name="常规 12 33 9" xfId="16803"/>
    <cellStyle name="常规 12 28 9 2" xfId="16804"/>
    <cellStyle name="常规 12 33 9 2" xfId="16805"/>
    <cellStyle name="常规 12 29" xfId="16806"/>
    <cellStyle name="常规 12 34" xfId="16807"/>
    <cellStyle name="常规 12 29 10" xfId="16808"/>
    <cellStyle name="常规 12 34 10" xfId="16809"/>
    <cellStyle name="常规 12 29 10 2" xfId="16810"/>
    <cellStyle name="常规 12 34 10 2" xfId="16811"/>
    <cellStyle name="常规 12 29 11" xfId="16812"/>
    <cellStyle name="常规 12 34 11" xfId="16813"/>
    <cellStyle name="常规 14 36 17" xfId="16814"/>
    <cellStyle name="常规 14 41 17" xfId="16815"/>
    <cellStyle name="常规 12 29 11 2" xfId="16816"/>
    <cellStyle name="常规 12 34 11 2" xfId="16817"/>
    <cellStyle name="常规 12 29 12" xfId="16818"/>
    <cellStyle name="常规 12 34 12" xfId="16819"/>
    <cellStyle name="常规 3 45 17 2" xfId="16820"/>
    <cellStyle name="常规 12 29 13" xfId="16821"/>
    <cellStyle name="常规 12 34 13" xfId="16822"/>
    <cellStyle name="常规 12 29 14" xfId="16823"/>
    <cellStyle name="常规 12 34 14" xfId="16824"/>
    <cellStyle name="常规 12 29 15" xfId="16825"/>
    <cellStyle name="常规 12 34 15" xfId="16826"/>
    <cellStyle name="常规 7 48 11" xfId="16827"/>
    <cellStyle name="常规 33 28 16 2" xfId="16828"/>
    <cellStyle name="常规 33 33 16 2" xfId="16829"/>
    <cellStyle name="常规 12 29 16" xfId="16830"/>
    <cellStyle name="常规 12 34 16" xfId="16831"/>
    <cellStyle name="常规 12 29 17" xfId="16832"/>
    <cellStyle name="常规 12 34 17" xfId="16833"/>
    <cellStyle name="常规 12 29 17 2" xfId="16834"/>
    <cellStyle name="常规 12 34 17 2" xfId="16835"/>
    <cellStyle name="常规 12 29 18" xfId="16836"/>
    <cellStyle name="常规 12 34 18" xfId="16837"/>
    <cellStyle name="常规 12 29 4 3 2" xfId="16838"/>
    <cellStyle name="常规 12 34 4 3 2" xfId="16839"/>
    <cellStyle name="常规 14 12 13 2" xfId="16840"/>
    <cellStyle name="常规 12 29 4 4" xfId="16841"/>
    <cellStyle name="常规 12 34 4 4" xfId="16842"/>
    <cellStyle name="常规 12 29 5" xfId="16843"/>
    <cellStyle name="常规 12 34 5" xfId="16844"/>
    <cellStyle name="常规 14 7 10" xfId="16845"/>
    <cellStyle name="常规 12 29 5 2" xfId="16846"/>
    <cellStyle name="常规 12 34 5 2" xfId="16847"/>
    <cellStyle name="常规 12 29 6" xfId="16848"/>
    <cellStyle name="常规 12 34 6" xfId="16849"/>
    <cellStyle name="常规 12 29 7" xfId="16850"/>
    <cellStyle name="常规 12 34 7" xfId="16851"/>
    <cellStyle name="常规 12 29 7 2" xfId="16852"/>
    <cellStyle name="常规 12 34 7 2" xfId="16853"/>
    <cellStyle name="常规 12 29 8" xfId="16854"/>
    <cellStyle name="常规 12 34 8" xfId="16855"/>
    <cellStyle name="常规 2 118" xfId="16856"/>
    <cellStyle name="常规 12 29 8 2" xfId="16857"/>
    <cellStyle name="常规 12 34 8 2" xfId="16858"/>
    <cellStyle name="常规 12 29 9" xfId="16859"/>
    <cellStyle name="常规 12 34 9" xfId="16860"/>
    <cellStyle name="常规 12 29 9 2" xfId="16861"/>
    <cellStyle name="常规 12 34 9 2" xfId="16862"/>
    <cellStyle name="常规 12 3" xfId="16863"/>
    <cellStyle name="常规 12 3 10" xfId="16864"/>
    <cellStyle name="常规 12 3 10 2" xfId="16865"/>
    <cellStyle name="常规 12 3 11" xfId="16866"/>
    <cellStyle name="常规 12 3 11 2" xfId="16867"/>
    <cellStyle name="常规 12 3 12" xfId="16868"/>
    <cellStyle name="常规 17 13 12" xfId="16869"/>
    <cellStyle name="常规 22 13 12" xfId="16870"/>
    <cellStyle name="常规 12 3 12 2" xfId="16871"/>
    <cellStyle name="常规 12 3 13" xfId="16872"/>
    <cellStyle name="输入 3 2 2 2 3" xfId="16873"/>
    <cellStyle name="常规 12 3 13 2" xfId="16874"/>
    <cellStyle name="常规 12 3 14" xfId="16875"/>
    <cellStyle name="常规 12 3 14 2" xfId="16876"/>
    <cellStyle name="常规 12 3 15" xfId="16877"/>
    <cellStyle name="常规 12 3 15 2" xfId="16878"/>
    <cellStyle name="常规 12 3 16" xfId="16879"/>
    <cellStyle name="常规 12 3 16 2" xfId="16880"/>
    <cellStyle name="常规 12 3 17" xfId="16881"/>
    <cellStyle name="常规 17 14 12" xfId="16882"/>
    <cellStyle name="常规 22 14 12" xfId="16883"/>
    <cellStyle name="常规 12 3 17 2" xfId="16884"/>
    <cellStyle name="常规 9 32 4 3 2" xfId="16885"/>
    <cellStyle name="常规 9 27 4 3 2" xfId="16886"/>
    <cellStyle name="常规 12 3 18" xfId="16887"/>
    <cellStyle name="常规 17 5 14 2" xfId="16888"/>
    <cellStyle name="常规 22 5 14 2" xfId="16889"/>
    <cellStyle name="常规 12 3 19" xfId="16890"/>
    <cellStyle name="常规 12 3 2" xfId="16891"/>
    <cellStyle name="常规 17 11 4" xfId="16892"/>
    <cellStyle name="常规 22 11 4" xfId="16893"/>
    <cellStyle name="常规 9 43 15" xfId="16894"/>
    <cellStyle name="常规 9 38 15" xfId="16895"/>
    <cellStyle name="常规 12 3 2 2" xfId="16896"/>
    <cellStyle name="常规 17 11 4 2" xfId="16897"/>
    <cellStyle name="常规 22 11 4 2" xfId="16898"/>
    <cellStyle name="常规 9 43 15 2" xfId="16899"/>
    <cellStyle name="常规 9 38 15 2" xfId="16900"/>
    <cellStyle name="常规 12 3 2 2 2" xfId="16901"/>
    <cellStyle name="常规 17 11 5" xfId="16902"/>
    <cellStyle name="常规 22 11 5" xfId="16903"/>
    <cellStyle name="常规 9 43 16" xfId="16904"/>
    <cellStyle name="常规 9 38 16" xfId="16905"/>
    <cellStyle name="常规 12 3 2 3" xfId="16906"/>
    <cellStyle name="常规 17 11 5 2" xfId="16907"/>
    <cellStyle name="常规 22 11 5 2" xfId="16908"/>
    <cellStyle name="常规 9 43 16 2" xfId="16909"/>
    <cellStyle name="常规 9 38 16 2" xfId="16910"/>
    <cellStyle name="常规 12 3 2 3 2" xfId="16911"/>
    <cellStyle name="常规 12 3 3" xfId="16912"/>
    <cellStyle name="常规 6 3 18" xfId="16913"/>
    <cellStyle name="常规 17 12 5 2" xfId="16914"/>
    <cellStyle name="常规 22 12 5 2" xfId="16915"/>
    <cellStyle name="常规 12 3 3 3 2" xfId="16916"/>
    <cellStyle name="常规 12 3 4" xfId="16917"/>
    <cellStyle name="常规 17 13 4" xfId="16918"/>
    <cellStyle name="常规 22 13 4" xfId="16919"/>
    <cellStyle name="常规 12 3 4 2" xfId="16920"/>
    <cellStyle name="常规 17 13 5" xfId="16921"/>
    <cellStyle name="常规 22 13 5" xfId="16922"/>
    <cellStyle name="常规 12 3 4 3" xfId="16923"/>
    <cellStyle name="常规 6 8 18" xfId="16924"/>
    <cellStyle name="常规 17 13 5 2" xfId="16925"/>
    <cellStyle name="常规 22 13 5 2" xfId="16926"/>
    <cellStyle name="常规 12 3 4 3 2" xfId="16927"/>
    <cellStyle name="常规 17 13 6" xfId="16928"/>
    <cellStyle name="常规 22 13 6" xfId="16929"/>
    <cellStyle name="常规 12 3 4 4" xfId="16930"/>
    <cellStyle name="常规 12 3 5" xfId="16931"/>
    <cellStyle name="常规 17 14 4" xfId="16932"/>
    <cellStyle name="常规 22 14 4" xfId="16933"/>
    <cellStyle name="常规 12 3 5 2" xfId="16934"/>
    <cellStyle name="常规 26 28 17 2" xfId="16935"/>
    <cellStyle name="常规 26 33 17 2" xfId="16936"/>
    <cellStyle name="常规 12 3 6" xfId="16937"/>
    <cellStyle name="常规 17 15 4" xfId="16938"/>
    <cellStyle name="常规 17 20 4" xfId="16939"/>
    <cellStyle name="常规 22 15 4" xfId="16940"/>
    <cellStyle name="常规 22 20 4" xfId="16941"/>
    <cellStyle name="常规 12 3 6 2" xfId="16942"/>
    <cellStyle name="常规 17 16 4" xfId="16943"/>
    <cellStyle name="常规 17 21 4" xfId="16944"/>
    <cellStyle name="常规 22 16 4" xfId="16945"/>
    <cellStyle name="常规 22 21 4" xfId="16946"/>
    <cellStyle name="常规 9 44 15" xfId="16947"/>
    <cellStyle name="常规 9 39 15" xfId="16948"/>
    <cellStyle name="常规 12 3 7 2" xfId="16949"/>
    <cellStyle name="常规 12 3 8" xfId="16950"/>
    <cellStyle name="常规 17 17 4" xfId="16951"/>
    <cellStyle name="常规 17 22 4" xfId="16952"/>
    <cellStyle name="常规 22 17 4" xfId="16953"/>
    <cellStyle name="常规 22 22 4" xfId="16954"/>
    <cellStyle name="常规 12 3 8 2" xfId="16955"/>
    <cellStyle name="常规 17 18 4" xfId="16956"/>
    <cellStyle name="常规 17 23 4" xfId="16957"/>
    <cellStyle name="常规 22 18 4" xfId="16958"/>
    <cellStyle name="常规 22 23 4" xfId="16959"/>
    <cellStyle name="常规 12 3 9 2" xfId="16960"/>
    <cellStyle name="常规 12 35" xfId="16961"/>
    <cellStyle name="常规 12 40" xfId="16962"/>
    <cellStyle name="常规 12 35 10" xfId="16963"/>
    <cellStyle name="常规 12 40 10" xfId="16964"/>
    <cellStyle name="常规 12 35 10 2" xfId="16965"/>
    <cellStyle name="常规 12 40 10 2" xfId="16966"/>
    <cellStyle name="常规 12 35 11" xfId="16967"/>
    <cellStyle name="常规 12 40 11" xfId="16968"/>
    <cellStyle name="常规 12 35 11 2" xfId="16969"/>
    <cellStyle name="常规 12 40 11 2" xfId="16970"/>
    <cellStyle name="常规 12 35 12" xfId="16971"/>
    <cellStyle name="常规 12 40 12" xfId="16972"/>
    <cellStyle name="常规 12 35 12 2" xfId="16973"/>
    <cellStyle name="常规 12 40 12 2" xfId="16974"/>
    <cellStyle name="常规 12 35 13" xfId="16975"/>
    <cellStyle name="常规 12 40 13" xfId="16976"/>
    <cellStyle name="常规 12 35 13 2" xfId="16977"/>
    <cellStyle name="常规 12 40 13 2" xfId="16978"/>
    <cellStyle name="常规 12 35 14" xfId="16979"/>
    <cellStyle name="常规 12 40 14" xfId="16980"/>
    <cellStyle name="常规 12 35 14 2" xfId="16981"/>
    <cellStyle name="常规 12 40 14 2" xfId="16982"/>
    <cellStyle name="常规 12 35 15" xfId="16983"/>
    <cellStyle name="常规 12 40 15" xfId="16984"/>
    <cellStyle name="常规 12 35 15 2" xfId="16985"/>
    <cellStyle name="常规 12 40 15 2" xfId="16986"/>
    <cellStyle name="常规 12 35 16" xfId="16987"/>
    <cellStyle name="常规 12 40 16" xfId="16988"/>
    <cellStyle name="常规 12 35 16 2" xfId="16989"/>
    <cellStyle name="常规 12 40 16 2" xfId="16990"/>
    <cellStyle name="常规 12 35 17" xfId="16991"/>
    <cellStyle name="常规 12 40 17" xfId="16992"/>
    <cellStyle name="常规 12 35 17 2" xfId="16993"/>
    <cellStyle name="常规 12 40 17 2" xfId="16994"/>
    <cellStyle name="常规 12 35 18" xfId="16995"/>
    <cellStyle name="常规 12 40 18" xfId="16996"/>
    <cellStyle name="常规 15 49 11 2" xfId="16997"/>
    <cellStyle name="常规 12 35 2 2" xfId="16998"/>
    <cellStyle name="常规 12 40 2 2" xfId="16999"/>
    <cellStyle name="常规 12 35 2 2 2" xfId="17000"/>
    <cellStyle name="常规 12 40 2 2 2" xfId="17001"/>
    <cellStyle name="常规 12 35 2 4" xfId="17002"/>
    <cellStyle name="常规 12 40 2 4" xfId="17003"/>
    <cellStyle name="常规 15 49 12 2" xfId="17004"/>
    <cellStyle name="常规 12 35 3 2" xfId="17005"/>
    <cellStyle name="常规 12 40 3 2" xfId="17006"/>
    <cellStyle name="常规 12 35 3 2 2" xfId="17007"/>
    <cellStyle name="常规 12 40 3 2 2" xfId="17008"/>
    <cellStyle name="常规 12 35 3 3" xfId="17009"/>
    <cellStyle name="常规 12 40 3 3" xfId="17010"/>
    <cellStyle name="常规 12 35 3 3 2" xfId="17011"/>
    <cellStyle name="常规 12 40 3 3 2" xfId="17012"/>
    <cellStyle name="常规 12 35 3 4" xfId="17013"/>
    <cellStyle name="常规 12 40 3 4" xfId="17014"/>
    <cellStyle name="常规 15 49 13 2" xfId="17015"/>
    <cellStyle name="常规 12 35 4 2" xfId="17016"/>
    <cellStyle name="常规 12 40 4 2" xfId="17017"/>
    <cellStyle name="常规 12 35 4 2 2" xfId="17018"/>
    <cellStyle name="常规 12 40 4 2 2" xfId="17019"/>
    <cellStyle name="常规 12 35 4 3" xfId="17020"/>
    <cellStyle name="常规 12 40 4 3" xfId="17021"/>
    <cellStyle name="常规 12 35 4 3 2" xfId="17022"/>
    <cellStyle name="常规 12 40 4 3 2" xfId="17023"/>
    <cellStyle name="常规 12 35 4 4" xfId="17024"/>
    <cellStyle name="常规 12 40 4 4" xfId="17025"/>
    <cellStyle name="常规 15 49 14" xfId="17026"/>
    <cellStyle name="常规 12 35 5" xfId="17027"/>
    <cellStyle name="常规 12 40 5" xfId="17028"/>
    <cellStyle name="常规 15 49 14 2" xfId="17029"/>
    <cellStyle name="常规 12 35 5 2" xfId="17030"/>
    <cellStyle name="常规 12 40 5 2" xfId="17031"/>
    <cellStyle name="常规 12 35 7" xfId="17032"/>
    <cellStyle name="常规 12 40 7" xfId="17033"/>
    <cellStyle name="常规 12 35 7 2" xfId="17034"/>
    <cellStyle name="常规 12 40 7 2" xfId="17035"/>
    <cellStyle name="常规 3 14 10 2" xfId="17036"/>
    <cellStyle name="常规 12 35 8" xfId="17037"/>
    <cellStyle name="常规 12 40 8" xfId="17038"/>
    <cellStyle name="常规 12 35 8 2" xfId="17039"/>
    <cellStyle name="常规 12 40 8 2" xfId="17040"/>
    <cellStyle name="常规 12 35 9 2" xfId="17041"/>
    <cellStyle name="常规 12 40 9 2" xfId="17042"/>
    <cellStyle name="常规 12 36" xfId="17043"/>
    <cellStyle name="常规 12 41" xfId="17044"/>
    <cellStyle name="注释 14 3 3" xfId="17045"/>
    <cellStyle name="常规 12 36 10" xfId="17046"/>
    <cellStyle name="常规 12 41 10" xfId="17047"/>
    <cellStyle name="常规 12 36 10 2" xfId="17048"/>
    <cellStyle name="常规 12 41 10 2" xfId="17049"/>
    <cellStyle name="注释 14 3 4" xfId="17050"/>
    <cellStyle name="常规 12 36 11" xfId="17051"/>
    <cellStyle name="常规 12 41 11" xfId="17052"/>
    <cellStyle name="常规 12 36 11 2" xfId="17053"/>
    <cellStyle name="常规 12 41 11 2" xfId="17054"/>
    <cellStyle name="常规 12 36 14 2" xfId="17055"/>
    <cellStyle name="常规 12 41 14 2" xfId="17056"/>
    <cellStyle name="常规 12 36 15" xfId="17057"/>
    <cellStyle name="常规 12 41 15" xfId="17058"/>
    <cellStyle name="常规 12 36 15 2" xfId="17059"/>
    <cellStyle name="常规 12 41 15 2" xfId="17060"/>
    <cellStyle name="常规 12 36 16" xfId="17061"/>
    <cellStyle name="常规 12 41 16" xfId="17062"/>
    <cellStyle name="常规 12 36 16 2" xfId="17063"/>
    <cellStyle name="常规 12 41 16 2" xfId="17064"/>
    <cellStyle name="常规 12 36 17 2" xfId="17065"/>
    <cellStyle name="常规 12 41 17 2" xfId="17066"/>
    <cellStyle name="常规 12 36 18" xfId="17067"/>
    <cellStyle name="常规 12 41 18" xfId="17068"/>
    <cellStyle name="常规 18 10 3 4" xfId="17069"/>
    <cellStyle name="常规 12 36 3 2" xfId="17070"/>
    <cellStyle name="常规 12 41 3 2" xfId="17071"/>
    <cellStyle name="常规 12 36 3 2 2" xfId="17072"/>
    <cellStyle name="常规 12 41 3 2 2" xfId="17073"/>
    <cellStyle name="常规 12 36 4 2" xfId="17074"/>
    <cellStyle name="常规 12 41 4 2" xfId="17075"/>
    <cellStyle name="常规 12 36 4 2 2" xfId="17076"/>
    <cellStyle name="常规 12 41 4 2 2" xfId="17077"/>
    <cellStyle name="常规 12 36 4 3" xfId="17078"/>
    <cellStyle name="常规 12 41 4 3" xfId="17079"/>
    <cellStyle name="常规 12 36 4 4" xfId="17080"/>
    <cellStyle name="常规 12 41 4 4" xfId="17081"/>
    <cellStyle name="常规 12 36 5" xfId="17082"/>
    <cellStyle name="常规 12 41 5" xfId="17083"/>
    <cellStyle name="常规 12 36 5 2" xfId="17084"/>
    <cellStyle name="常规 12 41 5 2" xfId="17085"/>
    <cellStyle name="常规 12 36 6" xfId="17086"/>
    <cellStyle name="常规 12 41 6" xfId="17087"/>
    <cellStyle name="常规 12 36 7" xfId="17088"/>
    <cellStyle name="常规 12 41 7" xfId="17089"/>
    <cellStyle name="常规 12 68" xfId="17090"/>
    <cellStyle name="常规 12 73" xfId="17091"/>
    <cellStyle name="常规 12 36 7 2" xfId="17092"/>
    <cellStyle name="常规 12 41 7 2" xfId="17093"/>
    <cellStyle name="常规 3 14 11 2" xfId="17094"/>
    <cellStyle name="常规 12 36 8" xfId="17095"/>
    <cellStyle name="常规 12 41 8" xfId="17096"/>
    <cellStyle name="常规 12 36 8 2" xfId="17097"/>
    <cellStyle name="常规 12 41 8 2" xfId="17098"/>
    <cellStyle name="常规 12 36 9 2" xfId="17099"/>
    <cellStyle name="常规 12 41 9 2" xfId="17100"/>
    <cellStyle name="常规 4 3 2" xfId="17101"/>
    <cellStyle name="常规 12 37" xfId="17102"/>
    <cellStyle name="常规 12 42" xfId="17103"/>
    <cellStyle name="常规 4 3 2 10" xfId="17104"/>
    <cellStyle name="常规 12 37 10" xfId="17105"/>
    <cellStyle name="常规 12 42 10" xfId="17106"/>
    <cellStyle name="常规 12 37 10 2" xfId="17107"/>
    <cellStyle name="常规 12 42 10 2" xfId="17108"/>
    <cellStyle name="常规 12 37 11 2" xfId="17109"/>
    <cellStyle name="常规 12 42 11 2" xfId="17110"/>
    <cellStyle name="常规 12 37 12 2" xfId="17111"/>
    <cellStyle name="常规 12 42 12 2" xfId="17112"/>
    <cellStyle name="常规 33 35 14" xfId="17113"/>
    <cellStyle name="常规 33 40 14" xfId="17114"/>
    <cellStyle name="常规 12 37 13 2" xfId="17115"/>
    <cellStyle name="常规 12 42 13 2" xfId="17116"/>
    <cellStyle name="常规 12 37 14" xfId="17117"/>
    <cellStyle name="常规 12 42 14" xfId="17118"/>
    <cellStyle name="常规 12 37 14 2" xfId="17119"/>
    <cellStyle name="常规 12 42 14 2" xfId="17120"/>
    <cellStyle name="常规 12 37 15" xfId="17121"/>
    <cellStyle name="常规 12 42 15" xfId="17122"/>
    <cellStyle name="常规 12 37 15 2" xfId="17123"/>
    <cellStyle name="常规 12 42 15 2" xfId="17124"/>
    <cellStyle name="常规 26 11 13 2" xfId="17125"/>
    <cellStyle name="常规 12 37 16" xfId="17126"/>
    <cellStyle name="常规 12 42 16" xfId="17127"/>
    <cellStyle name="常规 12 37 16 2" xfId="17128"/>
    <cellStyle name="常规 12 42 16 2" xfId="17129"/>
    <cellStyle name="常规 12 37 17 2" xfId="17130"/>
    <cellStyle name="常规 12 42 17 2" xfId="17131"/>
    <cellStyle name="常规 12 37 18" xfId="17132"/>
    <cellStyle name="常规 12 42 18" xfId="17133"/>
    <cellStyle name="常规 4 3 2 2" xfId="17134"/>
    <cellStyle name="常规 12 37 2" xfId="17135"/>
    <cellStyle name="常规 12 42 2" xfId="17136"/>
    <cellStyle name="常规 4 3 2 2 2" xfId="17137"/>
    <cellStyle name="常规 12 37 2 2" xfId="17138"/>
    <cellStyle name="常规 12 42 2 2" xfId="17139"/>
    <cellStyle name="千位分隔 2 2 2 4 3" xfId="17140"/>
    <cellStyle name="常规 12 37 2 2 2" xfId="17141"/>
    <cellStyle name="常规 12 42 2 2 2" xfId="17142"/>
    <cellStyle name="常规 12 37 2 3" xfId="17143"/>
    <cellStyle name="常规 12 42 2 3" xfId="17144"/>
    <cellStyle name="千位分隔 2 2 2 5 3" xfId="17145"/>
    <cellStyle name="常规 12 37 2 3 2" xfId="17146"/>
    <cellStyle name="常规 12 42 2 3 2" xfId="17147"/>
    <cellStyle name="常规 12 37 2 4" xfId="17148"/>
    <cellStyle name="常规 12 42 2 4" xfId="17149"/>
    <cellStyle name="常规 27 6 12 2" xfId="17150"/>
    <cellStyle name="常规 4 3 2 3" xfId="17151"/>
    <cellStyle name="常规 12 37 3" xfId="17152"/>
    <cellStyle name="常规 12 42 3" xfId="17153"/>
    <cellStyle name="常规 4 3 2 3 2" xfId="17154"/>
    <cellStyle name="常规 12 37 3 2" xfId="17155"/>
    <cellStyle name="常规 12 42 3 2" xfId="17156"/>
    <cellStyle name="千位分隔 2 2 3 4 3" xfId="17157"/>
    <cellStyle name="常规 12 37 3 2 2" xfId="17158"/>
    <cellStyle name="常规 12 42 3 2 2" xfId="17159"/>
    <cellStyle name="常规 12 37 3 3" xfId="17160"/>
    <cellStyle name="常规 12 42 3 3" xfId="17161"/>
    <cellStyle name="千位分隔 2 2 3 5 3" xfId="17162"/>
    <cellStyle name="常规 12 37 3 3 2" xfId="17163"/>
    <cellStyle name="常规 12 42 3 3 2" xfId="17164"/>
    <cellStyle name="常规 12 37 3 4" xfId="17165"/>
    <cellStyle name="常规 12 42 3 4" xfId="17166"/>
    <cellStyle name="常规 4 3 2 4" xfId="17167"/>
    <cellStyle name="常规 12 37 4" xfId="17168"/>
    <cellStyle name="常规 12 42 4" xfId="17169"/>
    <cellStyle name="常规 12 37 4 2" xfId="17170"/>
    <cellStyle name="常规 12 42 4 2" xfId="17171"/>
    <cellStyle name="常规 12 37 4 2 2" xfId="17172"/>
    <cellStyle name="常规 12 42 4 2 2" xfId="17173"/>
    <cellStyle name="常规 12 37 4 3" xfId="17174"/>
    <cellStyle name="常规 12 42 4 3" xfId="17175"/>
    <cellStyle name="常规 12 37 4 3 2" xfId="17176"/>
    <cellStyle name="常规 12 42 4 3 2" xfId="17177"/>
    <cellStyle name="常规 12 37 4 4" xfId="17178"/>
    <cellStyle name="常规 12 42 4 4" xfId="17179"/>
    <cellStyle name="常规 4 3 2 5" xfId="17180"/>
    <cellStyle name="常规 12 37 5" xfId="17181"/>
    <cellStyle name="常规 12 42 5" xfId="17182"/>
    <cellStyle name="常规 12 37 5 2" xfId="17183"/>
    <cellStyle name="常规 12 42 5 2" xfId="17184"/>
    <cellStyle name="常规 4 3 2 6" xfId="17185"/>
    <cellStyle name="常规 12 37 6" xfId="17186"/>
    <cellStyle name="常规 12 42 6" xfId="17187"/>
    <cellStyle name="常规 4 3 2 7" xfId="17188"/>
    <cellStyle name="常规 12 37 7" xfId="17189"/>
    <cellStyle name="常规 12 42 7" xfId="17190"/>
    <cellStyle name="常规 17 68" xfId="17191"/>
    <cellStyle name="常规 17 73" xfId="17192"/>
    <cellStyle name="常规 22 68" xfId="17193"/>
    <cellStyle name="常规 22 73" xfId="17194"/>
    <cellStyle name="常规 12 37 7 2" xfId="17195"/>
    <cellStyle name="常规 12 42 7 2" xfId="17196"/>
    <cellStyle name="常规 3 14 12 2" xfId="17197"/>
    <cellStyle name="常规 4 3 2 8" xfId="17198"/>
    <cellStyle name="常规 12 37 8" xfId="17199"/>
    <cellStyle name="常规 12 42 8" xfId="17200"/>
    <cellStyle name="常规 12 37 8 2" xfId="17201"/>
    <cellStyle name="常规 12 42 8 2" xfId="17202"/>
    <cellStyle name="常规 4 3 2 9" xfId="17203"/>
    <cellStyle name="常规 12 37 9" xfId="17204"/>
    <cellStyle name="常规 12 42 9" xfId="17205"/>
    <cellStyle name="解释性文本 14" xfId="17206"/>
    <cellStyle name="常规 12 37 9 2" xfId="17207"/>
    <cellStyle name="常规 12 42 9 2" xfId="17208"/>
    <cellStyle name="常规 4 3 3" xfId="17209"/>
    <cellStyle name="常规 12 38" xfId="17210"/>
    <cellStyle name="常规 12 43" xfId="17211"/>
    <cellStyle name="常规 12 38 10" xfId="17212"/>
    <cellStyle name="常规 12 43 10" xfId="17213"/>
    <cellStyle name="常规 17 13 10" xfId="17214"/>
    <cellStyle name="常规 22 13 10" xfId="17215"/>
    <cellStyle name="常规 12 38 10 2" xfId="17216"/>
    <cellStyle name="常规 12 43 10 2" xfId="17217"/>
    <cellStyle name="常规 14 2 12 2" xfId="17218"/>
    <cellStyle name="常规 12 38 11" xfId="17219"/>
    <cellStyle name="常规 12 43 11" xfId="17220"/>
    <cellStyle name="常规 12 38 11 2" xfId="17221"/>
    <cellStyle name="常规 12 43 11 2" xfId="17222"/>
    <cellStyle name="常规 14 2 12 3" xfId="17223"/>
    <cellStyle name="常规 12 38 12" xfId="17224"/>
    <cellStyle name="常规 12 43 12" xfId="17225"/>
    <cellStyle name="常规 12 38 12 2" xfId="17226"/>
    <cellStyle name="常规 12 43 12 2" xfId="17227"/>
    <cellStyle name="千位分隔 2 3 2 9" xfId="17228"/>
    <cellStyle name="常规 3 7 11 2" xfId="17229"/>
    <cellStyle name="常规 12 38 13" xfId="17230"/>
    <cellStyle name="常规 12 43 13" xfId="17231"/>
    <cellStyle name="常规 12 38 13 2" xfId="17232"/>
    <cellStyle name="常规 12 43 13 2" xfId="17233"/>
    <cellStyle name="常规 12 38 14" xfId="17234"/>
    <cellStyle name="常规 12 43 14" xfId="17235"/>
    <cellStyle name="常规 12 38 14 2" xfId="17236"/>
    <cellStyle name="常规 12 43 14 2" xfId="17237"/>
    <cellStyle name="常规 12 38 15" xfId="17238"/>
    <cellStyle name="常规 12 43 15" xfId="17239"/>
    <cellStyle name="常规 17 14 10" xfId="17240"/>
    <cellStyle name="常规 22 14 10" xfId="17241"/>
    <cellStyle name="常规 12 38 15 2" xfId="17242"/>
    <cellStyle name="常规 12 43 15 2" xfId="17243"/>
    <cellStyle name="常规 12 38 16" xfId="17244"/>
    <cellStyle name="常规 12 43 16" xfId="17245"/>
    <cellStyle name="常规 12 38 16 2" xfId="17246"/>
    <cellStyle name="常规 12 43 16 2" xfId="17247"/>
    <cellStyle name="常规 4 3 3 2" xfId="17248"/>
    <cellStyle name="常规 12 38 2" xfId="17249"/>
    <cellStyle name="常规 12 43 2" xfId="17250"/>
    <cellStyle name="常规 26 68" xfId="17251"/>
    <cellStyle name="常规 26 73" xfId="17252"/>
    <cellStyle name="常规 4 3 3 2 2" xfId="17253"/>
    <cellStyle name="常规 12 38 2 2" xfId="17254"/>
    <cellStyle name="常规 12 43 2 2" xfId="17255"/>
    <cellStyle name="常规 26 68 2" xfId="17256"/>
    <cellStyle name="常规 26 73 2" xfId="17257"/>
    <cellStyle name="常规 12 38 2 2 2" xfId="17258"/>
    <cellStyle name="常规 12 43 2 2 2" xfId="17259"/>
    <cellStyle name="常规 26 69" xfId="17260"/>
    <cellStyle name="常规 26 74" xfId="17261"/>
    <cellStyle name="常规 12 38 2 3" xfId="17262"/>
    <cellStyle name="常规 12 43 2 3" xfId="17263"/>
    <cellStyle name="常规 26 69 2" xfId="17264"/>
    <cellStyle name="常规 26 74 2" xfId="17265"/>
    <cellStyle name="常规 12 38 2 3 2" xfId="17266"/>
    <cellStyle name="常规 12 43 2 3 2" xfId="17267"/>
    <cellStyle name="常规 26 75" xfId="17268"/>
    <cellStyle name="常规 26 80" xfId="17269"/>
    <cellStyle name="常规 12 38 2 4" xfId="17270"/>
    <cellStyle name="常规 12 43 2 4" xfId="17271"/>
    <cellStyle name="常规 27 6 13 2" xfId="17272"/>
    <cellStyle name="常规 4 3 3 3" xfId="17273"/>
    <cellStyle name="常规 12 38 3" xfId="17274"/>
    <cellStyle name="常规 12 43 3" xfId="17275"/>
    <cellStyle name="常规 4 3 3 3 2" xfId="17276"/>
    <cellStyle name="常规 12 38 3 2" xfId="17277"/>
    <cellStyle name="常规 12 43 3 2" xfId="17278"/>
    <cellStyle name="常规 12 38 3 2 2" xfId="17279"/>
    <cellStyle name="常规 12 43 3 2 2" xfId="17280"/>
    <cellStyle name="常规 12 38 3 3" xfId="17281"/>
    <cellStyle name="常规 12 43 3 3" xfId="17282"/>
    <cellStyle name="常规 12 38 3 3 2" xfId="17283"/>
    <cellStyle name="常规 12 43 3 3 2" xfId="17284"/>
    <cellStyle name="常规 12 38 3 4" xfId="17285"/>
    <cellStyle name="常规 12 43 3 4" xfId="17286"/>
    <cellStyle name="常规 4 3 3 4" xfId="17287"/>
    <cellStyle name="常规 12 38 4" xfId="17288"/>
    <cellStyle name="常规 12 43 4" xfId="17289"/>
    <cellStyle name="常规 4 3 3 4 2" xfId="17290"/>
    <cellStyle name="常规 12 38 4 2" xfId="17291"/>
    <cellStyle name="常规 12 43 4 2" xfId="17292"/>
    <cellStyle name="常规 12 38 4 3" xfId="17293"/>
    <cellStyle name="常规 12 43 4 3" xfId="17294"/>
    <cellStyle name="常规 12 38 4 4" xfId="17295"/>
    <cellStyle name="常规 12 43 4 4" xfId="17296"/>
    <cellStyle name="常规 4 3 3 5" xfId="17297"/>
    <cellStyle name="常规 12 38 5" xfId="17298"/>
    <cellStyle name="常规 12 43 5" xfId="17299"/>
    <cellStyle name="常规 15 2 10" xfId="17300"/>
    <cellStyle name="常规 12 38 5 2" xfId="17301"/>
    <cellStyle name="常规 12 43 5 2" xfId="17302"/>
    <cellStyle name="常规 4 3 3 6" xfId="17303"/>
    <cellStyle name="常规 12 38 6" xfId="17304"/>
    <cellStyle name="常规 12 43 6" xfId="17305"/>
    <cellStyle name="常规 27 18" xfId="17306"/>
    <cellStyle name="常规 27 23" xfId="17307"/>
    <cellStyle name="常规 32 18" xfId="17308"/>
    <cellStyle name="常规 32 23" xfId="17309"/>
    <cellStyle name="常规 12 38 6 2" xfId="17310"/>
    <cellStyle name="常规 12 43 6 2" xfId="17311"/>
    <cellStyle name="常规 12 38 7" xfId="17312"/>
    <cellStyle name="常规 12 43 7" xfId="17313"/>
    <cellStyle name="常规 27 68" xfId="17314"/>
    <cellStyle name="常规 27 73" xfId="17315"/>
    <cellStyle name="常规 12 38 7 2" xfId="17316"/>
    <cellStyle name="常规 12 43 7 2" xfId="17317"/>
    <cellStyle name="常规 12 38 9 2" xfId="17318"/>
    <cellStyle name="常规 12 43 9 2" xfId="17319"/>
    <cellStyle name="常规 12 39 10" xfId="17320"/>
    <cellStyle name="常规 12 44 10" xfId="17321"/>
    <cellStyle name="常规 12 39 10 2" xfId="17322"/>
    <cellStyle name="常规 12 44 10 2" xfId="17323"/>
    <cellStyle name="常规 14 2 17 2" xfId="17324"/>
    <cellStyle name="常规 14 2 22 2" xfId="17325"/>
    <cellStyle name="常规 12 39 11" xfId="17326"/>
    <cellStyle name="常规 12 44 11" xfId="17327"/>
    <cellStyle name="常规 15 36 17" xfId="17328"/>
    <cellStyle name="常规 15 41 17" xfId="17329"/>
    <cellStyle name="常规 12 39 11 2" xfId="17330"/>
    <cellStyle name="常规 12 44 11 2" xfId="17331"/>
    <cellStyle name="常规 12 39 12" xfId="17332"/>
    <cellStyle name="常规 12 44 12" xfId="17333"/>
    <cellStyle name="常规 12 39 14" xfId="17334"/>
    <cellStyle name="常规 12 44 14" xfId="17335"/>
    <cellStyle name="常规 12 39 14 2" xfId="17336"/>
    <cellStyle name="常规 12 44 14 2" xfId="17337"/>
    <cellStyle name="常规 12 39 15" xfId="17338"/>
    <cellStyle name="常规 12 44 15" xfId="17339"/>
    <cellStyle name="常规 12 39 15 2" xfId="17340"/>
    <cellStyle name="常规 12 44 15 2" xfId="17341"/>
    <cellStyle name="常规 12 39 16" xfId="17342"/>
    <cellStyle name="常规 12 44 16" xfId="17343"/>
    <cellStyle name="常规 15 37 17" xfId="17344"/>
    <cellStyle name="常规 15 42 17" xfId="17345"/>
    <cellStyle name="常规 12 39 16 2" xfId="17346"/>
    <cellStyle name="常规 12 44 16 2" xfId="17347"/>
    <cellStyle name="常规 12 39 17 2" xfId="17348"/>
    <cellStyle name="常规 12 44 17 2" xfId="17349"/>
    <cellStyle name="常规 12 39 18" xfId="17350"/>
    <cellStyle name="常规 12 44 18" xfId="17351"/>
    <cellStyle name="常规 2 19 2 3 2" xfId="17352"/>
    <cellStyle name="常规 2 24 2 3 2" xfId="17353"/>
    <cellStyle name="常规 4 3 4 2 2" xfId="17354"/>
    <cellStyle name="常规 12 39 2 2" xfId="17355"/>
    <cellStyle name="常规 12 44 2 2" xfId="17356"/>
    <cellStyle name="常规 2 3 2 2 2 6" xfId="17357"/>
    <cellStyle name="常规 12 39 2 2 2" xfId="17358"/>
    <cellStyle name="常规 12 44 2 2 2" xfId="17359"/>
    <cellStyle name="常规 12 39 2 3" xfId="17360"/>
    <cellStyle name="常规 12 44 2 3" xfId="17361"/>
    <cellStyle name="常规 12 39 2 3 2" xfId="17362"/>
    <cellStyle name="常规 12 44 2 3 2" xfId="17363"/>
    <cellStyle name="常规 14 13 11 2" xfId="17364"/>
    <cellStyle name="常规 12 39 2 4" xfId="17365"/>
    <cellStyle name="常规 12 44 2 4" xfId="17366"/>
    <cellStyle name="常规 27 6 14 2" xfId="17367"/>
    <cellStyle name="常规 2 19 2 4" xfId="17368"/>
    <cellStyle name="常规 2 24 2 4" xfId="17369"/>
    <cellStyle name="常规 4 3 4 3" xfId="17370"/>
    <cellStyle name="常规 12 39 3" xfId="17371"/>
    <cellStyle name="常规 12 44 3" xfId="17372"/>
    <cellStyle name="常规 4 3 4 3 2" xfId="17373"/>
    <cellStyle name="常规 12 39 3 2" xfId="17374"/>
    <cellStyle name="常规 12 44 3 2" xfId="17375"/>
    <cellStyle name="常规 12 39 3 2 2" xfId="17376"/>
    <cellStyle name="常规 12 44 3 2 2" xfId="17377"/>
    <cellStyle name="常规 12 39 3 3" xfId="17378"/>
    <cellStyle name="常规 12 44 3 3" xfId="17379"/>
    <cellStyle name="常规 12 39 3 3 2" xfId="17380"/>
    <cellStyle name="常规 12 44 3 3 2" xfId="17381"/>
    <cellStyle name="常规 14 13 12 2" xfId="17382"/>
    <cellStyle name="常规 12 39 3 4" xfId="17383"/>
    <cellStyle name="常规 12 44 3 4" xfId="17384"/>
    <cellStyle name="常规 4 3 4 4" xfId="17385"/>
    <cellStyle name="常规 12 39 4" xfId="17386"/>
    <cellStyle name="常规 12 44 4" xfId="17387"/>
    <cellStyle name="常规 4 3 4 4 2" xfId="17388"/>
    <cellStyle name="常规 12 39 4 2" xfId="17389"/>
    <cellStyle name="常规 12 44 4 2" xfId="17390"/>
    <cellStyle name="常规 12 39 4 2 2" xfId="17391"/>
    <cellStyle name="常规 12 44 4 2 2" xfId="17392"/>
    <cellStyle name="常规 33 10 10 2" xfId="17393"/>
    <cellStyle name="常规 12 39 4 3" xfId="17394"/>
    <cellStyle name="常规 12 44 4 3" xfId="17395"/>
    <cellStyle name="常规 12 39 4 3 2" xfId="17396"/>
    <cellStyle name="常规 12 44 4 3 2" xfId="17397"/>
    <cellStyle name="常规 14 13 13 2" xfId="17398"/>
    <cellStyle name="常规 12 39 4 4" xfId="17399"/>
    <cellStyle name="常规 12 44 4 4" xfId="17400"/>
    <cellStyle name="常规 4 3 4 5" xfId="17401"/>
    <cellStyle name="常规 12 39 5" xfId="17402"/>
    <cellStyle name="常规 12 44 5" xfId="17403"/>
    <cellStyle name="常规 15 7 10" xfId="17404"/>
    <cellStyle name="常规 12 39 5 2" xfId="17405"/>
    <cellStyle name="常规 12 44 5 2" xfId="17406"/>
    <cellStyle name="常规 4 3 4 6" xfId="17407"/>
    <cellStyle name="常规 12 39 6" xfId="17408"/>
    <cellStyle name="常规 12 44 6" xfId="17409"/>
    <cellStyle name="常规 12 39 7" xfId="17410"/>
    <cellStyle name="常规 12 44 7" xfId="17411"/>
    <cellStyle name="常规 12 39 7 2" xfId="17412"/>
    <cellStyle name="常规 12 44 7 2" xfId="17413"/>
    <cellStyle name="常规 3 14 14 2" xfId="17414"/>
    <cellStyle name="常规 12 39 8" xfId="17415"/>
    <cellStyle name="常规 12 44 8" xfId="17416"/>
    <cellStyle name="常规 12 39 8 2" xfId="17417"/>
    <cellStyle name="常规 12 44 8 2" xfId="17418"/>
    <cellStyle name="常规 12 39 9" xfId="17419"/>
    <cellStyle name="常规 12 44 9" xfId="17420"/>
    <cellStyle name="常规 12 39 9 2" xfId="17421"/>
    <cellStyle name="常规 12 44 9 2" xfId="17422"/>
    <cellStyle name="常规 12 4" xfId="17423"/>
    <cellStyle name="常规 12 4 10" xfId="17424"/>
    <cellStyle name="常规 12 4 10 2" xfId="17425"/>
    <cellStyle name="常规 12 4 11" xfId="17426"/>
    <cellStyle name="常规 12 4 11 2" xfId="17427"/>
    <cellStyle name="常规 12 4 12" xfId="17428"/>
    <cellStyle name="常规 12 4 12 2" xfId="17429"/>
    <cellStyle name="常规 12 4 13" xfId="17430"/>
    <cellStyle name="常规 12 4 13 2" xfId="17431"/>
    <cellStyle name="常规 12 4 14" xfId="17432"/>
    <cellStyle name="常规 12 4 15" xfId="17433"/>
    <cellStyle name="常规 12 4 15 2" xfId="17434"/>
    <cellStyle name="常规 95" xfId="17435"/>
    <cellStyle name="常规 27 37 14 2" xfId="17436"/>
    <cellStyle name="常规 27 42 14 2" xfId="17437"/>
    <cellStyle name="常规 12 4 16" xfId="17438"/>
    <cellStyle name="常规 12 4 16 2" xfId="17439"/>
    <cellStyle name="常规 12 4 17" xfId="17440"/>
    <cellStyle name="常规 12 4 17 2" xfId="17441"/>
    <cellStyle name="常规 12 4 18" xfId="17442"/>
    <cellStyle name="常规 12 4 19" xfId="17443"/>
    <cellStyle name="常规 12 4 2" xfId="17444"/>
    <cellStyle name="常规 17 56 4" xfId="17445"/>
    <cellStyle name="常规 9 48 15" xfId="17446"/>
    <cellStyle name="常规 12 4 2 2" xfId="17447"/>
    <cellStyle name="常规 12 4 2 2 2" xfId="17448"/>
    <cellStyle name="常规 27 48 4 3 2" xfId="17449"/>
    <cellStyle name="常规 12 4 2 2 3" xfId="17450"/>
    <cellStyle name="常规 12 4 2 3" xfId="17451"/>
    <cellStyle name="常规 12 4 2 3 2" xfId="17452"/>
    <cellStyle name="常规 12 4 2 3 3" xfId="17453"/>
    <cellStyle name="常规 12 4 2 4" xfId="17454"/>
    <cellStyle name="常规 12 4 2 4 2" xfId="17455"/>
    <cellStyle name="常规 12 4 2 5" xfId="17456"/>
    <cellStyle name="常规 12 4 2 5 2" xfId="17457"/>
    <cellStyle name="常规 12 4 2 6" xfId="17458"/>
    <cellStyle name="常规 12 4 2 7" xfId="17459"/>
    <cellStyle name="常规 12 4 3" xfId="17460"/>
    <cellStyle name="常规 12 4 3 2 2" xfId="17461"/>
    <cellStyle name="常规 12 4 3 3" xfId="17462"/>
    <cellStyle name="常规 12 4 3 3 2" xfId="17463"/>
    <cellStyle name="常规 12 4 3 4" xfId="17464"/>
    <cellStyle name="常规 12 4 3 5" xfId="17465"/>
    <cellStyle name="常规 12 4 4" xfId="17466"/>
    <cellStyle name="常规 17 58 4" xfId="17467"/>
    <cellStyle name="常规 12 4 4 2" xfId="17468"/>
    <cellStyle name="常规 12 4 4 2 2" xfId="17469"/>
    <cellStyle name="常规 12 4 4 3" xfId="17470"/>
    <cellStyle name="常规 12 4 4 3 2" xfId="17471"/>
    <cellStyle name="常规 12 4 4 4" xfId="17472"/>
    <cellStyle name="常规 12 4 4 5" xfId="17473"/>
    <cellStyle name="常规 12 4 5" xfId="17474"/>
    <cellStyle name="常规 17 59 4" xfId="17475"/>
    <cellStyle name="常规 12 4 5 2" xfId="17476"/>
    <cellStyle name="常规 12 4 5 3" xfId="17477"/>
    <cellStyle name="常规 12 4 6" xfId="17478"/>
    <cellStyle name="常规 12 4 6 2" xfId="17479"/>
    <cellStyle name="常规 12 4 6 3" xfId="17480"/>
    <cellStyle name="常规 12 4 7 3" xfId="17481"/>
    <cellStyle name="常规 12 4 8" xfId="17482"/>
    <cellStyle name="常规 12 4 8 2" xfId="17483"/>
    <cellStyle name="常规 12 4 8 3" xfId="17484"/>
    <cellStyle name="常规 12 45 10" xfId="17485"/>
    <cellStyle name="常规 12 45 10 2" xfId="17486"/>
    <cellStyle name="常规 14 2 27 2" xfId="17487"/>
    <cellStyle name="常规 12 45 11" xfId="17488"/>
    <cellStyle name="常规 12 45 11 2" xfId="17489"/>
    <cellStyle name="常规 12 45 12" xfId="17490"/>
    <cellStyle name="常规 12 45 12 2" xfId="17491"/>
    <cellStyle name="常规 12 45 13" xfId="17492"/>
    <cellStyle name="常规 12 45 13 2" xfId="17493"/>
    <cellStyle name="常规 12 45 14" xfId="17494"/>
    <cellStyle name="常规 12 45 14 2" xfId="17495"/>
    <cellStyle name="常规 2 12 15" xfId="17496"/>
    <cellStyle name="常规 2 12 20" xfId="17497"/>
    <cellStyle name="常规 12 45 15" xfId="17498"/>
    <cellStyle name="常规 12 45 15 2" xfId="17499"/>
    <cellStyle name="常规 12 45 16" xfId="17500"/>
    <cellStyle name="常规 12 45 16 2" xfId="17501"/>
    <cellStyle name="常规 12 45 17" xfId="17502"/>
    <cellStyle name="常规 12 45 17 2" xfId="17503"/>
    <cellStyle name="常规 12 45 18" xfId="17504"/>
    <cellStyle name="常规 2 19 3 3 2" xfId="17505"/>
    <cellStyle name="常规 2 24 3 3 2" xfId="17506"/>
    <cellStyle name="常规 12 45 2 2" xfId="17507"/>
    <cellStyle name="常规 12 50 2 2" xfId="17508"/>
    <cellStyle name="常规 12 45 2 4" xfId="17509"/>
    <cellStyle name="常规 27 6 15 2" xfId="17510"/>
    <cellStyle name="常规 2 19 3 4" xfId="17511"/>
    <cellStyle name="常规 2 24 3 4" xfId="17512"/>
    <cellStyle name="常规 4 3 5 3" xfId="17513"/>
    <cellStyle name="常规 12 45 3" xfId="17514"/>
    <cellStyle name="常规 12 50 3" xfId="17515"/>
    <cellStyle name="常规 12 45 3 2" xfId="17516"/>
    <cellStyle name="常规 12 50 3 2" xfId="17517"/>
    <cellStyle name="常规 12 45 3 3" xfId="17518"/>
    <cellStyle name="常规 12 45 3 3 2" xfId="17519"/>
    <cellStyle name="常规 12 45 3 4" xfId="17520"/>
    <cellStyle name="常规 12 45 4" xfId="17521"/>
    <cellStyle name="常规 12 50 4" xfId="17522"/>
    <cellStyle name="常规 12 45 4 2" xfId="17523"/>
    <cellStyle name="常规 12 45 4 3" xfId="17524"/>
    <cellStyle name="常规 26 48 9" xfId="17525"/>
    <cellStyle name="常规 12 45 4 3 2" xfId="17526"/>
    <cellStyle name="常规 12 45 4 4" xfId="17527"/>
    <cellStyle name="常规 12 45 5" xfId="17528"/>
    <cellStyle name="常规 12 45 5 2" xfId="17529"/>
    <cellStyle name="常规 12 45 6" xfId="17530"/>
    <cellStyle name="常规 12 45 6 2" xfId="17531"/>
    <cellStyle name="常规 12 45 7" xfId="17532"/>
    <cellStyle name="常规 12 45 7 2" xfId="17533"/>
    <cellStyle name="常规 3 14 15 2" xfId="17534"/>
    <cellStyle name="常规 12 45 8" xfId="17535"/>
    <cellStyle name="常规 12 45 9" xfId="17536"/>
    <cellStyle name="常规 12 45 9 2" xfId="17537"/>
    <cellStyle name="常规 12 46 10 2" xfId="17538"/>
    <cellStyle name="常规 12 46 11 2" xfId="17539"/>
    <cellStyle name="常规 12 46 14 2" xfId="17540"/>
    <cellStyle name="常规 17 26 2 3 2" xfId="17541"/>
    <cellStyle name="常规 17 31 2 3 2" xfId="17542"/>
    <cellStyle name="常规 12 46 15" xfId="17543"/>
    <cellStyle name="常规 12 46 15 2" xfId="17544"/>
    <cellStyle name="常规 12 46 16" xfId="17545"/>
    <cellStyle name="常规 12 46 16 2" xfId="17546"/>
    <cellStyle name="常规 12 46 17" xfId="17547"/>
    <cellStyle name="常规 12 46 17 2" xfId="17548"/>
    <cellStyle name="常规 12 46 18" xfId="17549"/>
    <cellStyle name="常规 2 19 4 3 2" xfId="17550"/>
    <cellStyle name="常规 2 24 4 3 2" xfId="17551"/>
    <cellStyle name="常规 12 46 2 2" xfId="17552"/>
    <cellStyle name="常规 12 51 2 2" xfId="17553"/>
    <cellStyle name="常规 12 46 2 2 2" xfId="17554"/>
    <cellStyle name="常规 12 46 2 3" xfId="17555"/>
    <cellStyle name="常规 12 46 2 3 2" xfId="17556"/>
    <cellStyle name="常规 12 46 2 4" xfId="17557"/>
    <cellStyle name="常规 27 6 16 2" xfId="17558"/>
    <cellStyle name="常规 2 19 4 4" xfId="17559"/>
    <cellStyle name="常规 2 24 4 4" xfId="17560"/>
    <cellStyle name="常规 4 3 6 3" xfId="17561"/>
    <cellStyle name="常规 12 46 3" xfId="17562"/>
    <cellStyle name="常规 12 51 3" xfId="17563"/>
    <cellStyle name="常规 12 46 3 3 2" xfId="17564"/>
    <cellStyle name="常规 12 46 3 4" xfId="17565"/>
    <cellStyle name="常规 12 46 4" xfId="17566"/>
    <cellStyle name="常规 12 51 4" xfId="17567"/>
    <cellStyle name="常规 12 46 4 3 2" xfId="17568"/>
    <cellStyle name="常规 12 46 4 4" xfId="17569"/>
    <cellStyle name="常规 12 46 5" xfId="17570"/>
    <cellStyle name="常规 12 46 5 2" xfId="17571"/>
    <cellStyle name="常规 12 46 6" xfId="17572"/>
    <cellStyle name="常规 12 46 7" xfId="17573"/>
    <cellStyle name="常规 12 46 7 2" xfId="17574"/>
    <cellStyle name="常规 3 14 16 2" xfId="17575"/>
    <cellStyle name="常规 12 46 8" xfId="17576"/>
    <cellStyle name="常规 12 46 8 2" xfId="17577"/>
    <cellStyle name="常规 12 46 9" xfId="17578"/>
    <cellStyle name="常规 12 46 9 2" xfId="17579"/>
    <cellStyle name="常规 23 66" xfId="17580"/>
    <cellStyle name="常规 23 71" xfId="17581"/>
    <cellStyle name="常规 12 47 10 2" xfId="17582"/>
    <cellStyle name="常规 12 47 11 2" xfId="17583"/>
    <cellStyle name="常规 12 47 12 2" xfId="17584"/>
    <cellStyle name="常规 12 47 13 2" xfId="17585"/>
    <cellStyle name="注释 3 2 7 5" xfId="17586"/>
    <cellStyle name="常规 27 48 13 2" xfId="17587"/>
    <cellStyle name="常规 12 47 14" xfId="17588"/>
    <cellStyle name="常规 19 16" xfId="17589"/>
    <cellStyle name="常规 19 21" xfId="17590"/>
    <cellStyle name="常规 24 16" xfId="17591"/>
    <cellStyle name="常规 24 21" xfId="17592"/>
    <cellStyle name="常规 12 47 14 2" xfId="17593"/>
    <cellStyle name="常规 12 47 15" xfId="17594"/>
    <cellStyle name="常规 12 47 15 2" xfId="17595"/>
    <cellStyle name="常规 12 47 16" xfId="17596"/>
    <cellStyle name="常规 12 47 17" xfId="17597"/>
    <cellStyle name="常规 12 47 18" xfId="17598"/>
    <cellStyle name="常规 23 11 12" xfId="17599"/>
    <cellStyle name="常规 12 47 2 2" xfId="17600"/>
    <cellStyle name="常规 12 52 2 2" xfId="17601"/>
    <cellStyle name="常规 23 11 12 2" xfId="17602"/>
    <cellStyle name="常规 12 47 2 2 2" xfId="17603"/>
    <cellStyle name="常规 23 11 13" xfId="17604"/>
    <cellStyle name="常规 12 47 2 3" xfId="17605"/>
    <cellStyle name="常规 23 11 13 2" xfId="17606"/>
    <cellStyle name="常规 12 47 2 3 2" xfId="17607"/>
    <cellStyle name="常规 23 11 14" xfId="17608"/>
    <cellStyle name="常规 12 47 2 4" xfId="17609"/>
    <cellStyle name="常规 27 6 17 2" xfId="17610"/>
    <cellStyle name="常规 4 3 7 3" xfId="17611"/>
    <cellStyle name="常规 12 47 3" xfId="17612"/>
    <cellStyle name="常规 12 52 3" xfId="17613"/>
    <cellStyle name="解释性文本 4" xfId="17614"/>
    <cellStyle name="常规 12 47 3 2" xfId="17615"/>
    <cellStyle name="常规 12 52 3 2" xfId="17616"/>
    <cellStyle name="解释性文本 4 2" xfId="17617"/>
    <cellStyle name="常规 12 47 3 2 2" xfId="17618"/>
    <cellStyle name="解释性文本 5" xfId="17619"/>
    <cellStyle name="常规 12 47 3 3" xfId="17620"/>
    <cellStyle name="解释性文本 5 2" xfId="17621"/>
    <cellStyle name="常规 12 47 3 3 2" xfId="17622"/>
    <cellStyle name="解释性文本 6" xfId="17623"/>
    <cellStyle name="常规 12 47 3 4" xfId="17624"/>
    <cellStyle name="常规 12 47 4" xfId="17625"/>
    <cellStyle name="常规 12 52 4" xfId="17626"/>
    <cellStyle name="常规 12 47 4 2" xfId="17627"/>
    <cellStyle name="常规 12 47 4 2 2" xfId="17628"/>
    <cellStyle name="常规 12 47 4 3" xfId="17629"/>
    <cellStyle name="常规 12 47 4 3 2" xfId="17630"/>
    <cellStyle name="常规 12 47 4 4" xfId="17631"/>
    <cellStyle name="常规 12 47 5" xfId="17632"/>
    <cellStyle name="常规 12 47 5 2" xfId="17633"/>
    <cellStyle name="常规 12 47 6" xfId="17634"/>
    <cellStyle name="常规 12 47 6 2" xfId="17635"/>
    <cellStyle name="常规 12 47 7" xfId="17636"/>
    <cellStyle name="常规 23 12 12" xfId="17637"/>
    <cellStyle name="常规 12 47 7 2" xfId="17638"/>
    <cellStyle name="常规 3 14 17 2" xfId="17639"/>
    <cellStyle name="常规 12 47 8" xfId="17640"/>
    <cellStyle name="常规 12 47 8 2" xfId="17641"/>
    <cellStyle name="常规 12 47 9" xfId="17642"/>
    <cellStyle name="常规 12 47 9 2" xfId="17643"/>
    <cellStyle name="常规 12 48 10" xfId="17644"/>
    <cellStyle name="常规 23 13 10" xfId="17645"/>
    <cellStyle name="常规 12 48 10 2" xfId="17646"/>
    <cellStyle name="常规 23 16 12 2" xfId="17647"/>
    <cellStyle name="常规 23 21 12 2" xfId="17648"/>
    <cellStyle name="常规 12 48 2 2 2" xfId="17649"/>
    <cellStyle name="常规 23 16 13" xfId="17650"/>
    <cellStyle name="常规 23 21 13" xfId="17651"/>
    <cellStyle name="常规 12 48 2 3" xfId="17652"/>
    <cellStyle name="常规 23 16 13 2" xfId="17653"/>
    <cellStyle name="常规 23 21 13 2" xfId="17654"/>
    <cellStyle name="常规 12 48 2 3 2" xfId="17655"/>
    <cellStyle name="常规 23 16 14" xfId="17656"/>
    <cellStyle name="常规 23 21 14" xfId="17657"/>
    <cellStyle name="常规 12 48 2 4" xfId="17658"/>
    <cellStyle name="常规 12 48 3" xfId="17659"/>
    <cellStyle name="常规 12 53 3" xfId="17660"/>
    <cellStyle name="常规 12 48 3 2" xfId="17661"/>
    <cellStyle name="常规 12 53 3 2" xfId="17662"/>
    <cellStyle name="常规 12 48 3 2 2" xfId="17663"/>
    <cellStyle name="常规 12 48 3 3" xfId="17664"/>
    <cellStyle name="常规 12 48 3 3 2" xfId="17665"/>
    <cellStyle name="常规 12 48 3 4" xfId="17666"/>
    <cellStyle name="常规 12 48 4" xfId="17667"/>
    <cellStyle name="常规 12 53 4" xfId="17668"/>
    <cellStyle name="常规 12 48 5" xfId="17669"/>
    <cellStyle name="常规 16 2 10" xfId="17670"/>
    <cellStyle name="常规 21 2 10" xfId="17671"/>
    <cellStyle name="常规 12 48 5 2" xfId="17672"/>
    <cellStyle name="常规 12 48 6" xfId="17673"/>
    <cellStyle name="常规 12 48 6 2" xfId="17674"/>
    <cellStyle name="常规 12 48 7" xfId="17675"/>
    <cellStyle name="常规 23 17 12" xfId="17676"/>
    <cellStyle name="常规 23 22 12" xfId="17677"/>
    <cellStyle name="常规 12 48 7 2" xfId="17678"/>
    <cellStyle name="常规 12 48 8 2" xfId="17679"/>
    <cellStyle name="常规 12 48 9" xfId="17680"/>
    <cellStyle name="常规 12 48 9 2" xfId="17681"/>
    <cellStyle name="常规 12 49 13" xfId="17682"/>
    <cellStyle name="常规 12 49 13 2" xfId="17683"/>
    <cellStyle name="常规 12 49 14" xfId="17684"/>
    <cellStyle name="常规 12 49 14 2" xfId="17685"/>
    <cellStyle name="常规 12 49 15" xfId="17686"/>
    <cellStyle name="常规 23 26 12" xfId="17687"/>
    <cellStyle name="常规 23 31 12" xfId="17688"/>
    <cellStyle name="常规 12 49 2 2" xfId="17689"/>
    <cellStyle name="常规 12 54 2 2" xfId="17690"/>
    <cellStyle name="常规 23 26 12 2" xfId="17691"/>
    <cellStyle name="常规 23 31 12 2" xfId="17692"/>
    <cellStyle name="常规 14 9 4" xfId="17693"/>
    <cellStyle name="常规 12 49 2 2 2" xfId="17694"/>
    <cellStyle name="常规 23 26 13" xfId="17695"/>
    <cellStyle name="常规 23 31 13" xfId="17696"/>
    <cellStyle name="常规 12 49 2 3" xfId="17697"/>
    <cellStyle name="常规 23 26 13 2" xfId="17698"/>
    <cellStyle name="常规 23 31 13 2" xfId="17699"/>
    <cellStyle name="常规 12 49 2 3 2" xfId="17700"/>
    <cellStyle name="常规 14 14 11 2" xfId="17701"/>
    <cellStyle name="常规 23 26 14" xfId="17702"/>
    <cellStyle name="常规 23 31 14" xfId="17703"/>
    <cellStyle name="常规 12 49 2 4" xfId="17704"/>
    <cellStyle name="常规 12 49 3" xfId="17705"/>
    <cellStyle name="常规 12 54 3" xfId="17706"/>
    <cellStyle name="常规 12 49 3 2" xfId="17707"/>
    <cellStyle name="常规 12 54 3 2" xfId="17708"/>
    <cellStyle name="常规 15 9 4" xfId="17709"/>
    <cellStyle name="常规 12 49 3 2 2" xfId="17710"/>
    <cellStyle name="常规 12 49 3 3" xfId="17711"/>
    <cellStyle name="常规 12 49 3 3 2" xfId="17712"/>
    <cellStyle name="常规 14 14 12 2" xfId="17713"/>
    <cellStyle name="常规 12 49 3 4" xfId="17714"/>
    <cellStyle name="常规 12 49 4" xfId="17715"/>
    <cellStyle name="常规 12 54 4" xfId="17716"/>
    <cellStyle name="常规 12 49 4 2" xfId="17717"/>
    <cellStyle name="常规 12 49 4 2 2" xfId="17718"/>
    <cellStyle name="常规 33 11 10 2" xfId="17719"/>
    <cellStyle name="常规 12 49 4 3" xfId="17720"/>
    <cellStyle name="常规 12 49 4 3 2" xfId="17721"/>
    <cellStyle name="常规 14 14 13 2" xfId="17722"/>
    <cellStyle name="常规 12 49 4 4" xfId="17723"/>
    <cellStyle name="常规 12 49 5" xfId="17724"/>
    <cellStyle name="常规 12 49 5 2" xfId="17725"/>
    <cellStyle name="常规 17 29 3 2 2" xfId="17726"/>
    <cellStyle name="常规 17 34 3 2 2" xfId="17727"/>
    <cellStyle name="常规 12 49 6" xfId="17728"/>
    <cellStyle name="常规 12 49 6 2" xfId="17729"/>
    <cellStyle name="常规 12 49 7" xfId="17730"/>
    <cellStyle name="常规 23 27 12" xfId="17731"/>
    <cellStyle name="常规 23 32 12" xfId="17732"/>
    <cellStyle name="常规 12 49 7 2" xfId="17733"/>
    <cellStyle name="常规 12 49 8" xfId="17734"/>
    <cellStyle name="常规 12 49 8 2" xfId="17735"/>
    <cellStyle name="常规 12 49 9" xfId="17736"/>
    <cellStyle name="常规 12 49 9 2" xfId="17737"/>
    <cellStyle name="常规 12 5" xfId="17738"/>
    <cellStyle name="常规 12 5 10" xfId="17739"/>
    <cellStyle name="常规 12 5 10 2" xfId="17740"/>
    <cellStyle name="常规 12 5 11" xfId="17741"/>
    <cellStyle name="常规 12 5 11 2" xfId="17742"/>
    <cellStyle name="常规 2 11 17" xfId="17743"/>
    <cellStyle name="常规 2 11 22" xfId="17744"/>
    <cellStyle name="常规 12 5 12" xfId="17745"/>
    <cellStyle name="常规 12 5 13" xfId="17746"/>
    <cellStyle name="常规 12 5 13 2" xfId="17747"/>
    <cellStyle name="常规 12 5 14" xfId="17748"/>
    <cellStyle name="常规 12 5 14 2" xfId="17749"/>
    <cellStyle name="常规 12 5 15" xfId="17750"/>
    <cellStyle name="常规 12 5 15 2" xfId="17751"/>
    <cellStyle name="常规 12 5 16" xfId="17752"/>
    <cellStyle name="常规 12 5 16 2" xfId="17753"/>
    <cellStyle name="常规 2 12 17" xfId="17754"/>
    <cellStyle name="常规 2 12 22" xfId="17755"/>
    <cellStyle name="常规 12 5 17" xfId="17756"/>
    <cellStyle name="常规 12 5 17 2" xfId="17757"/>
    <cellStyle name="常规 15 8 5 2" xfId="17758"/>
    <cellStyle name="常规 12 5 18" xfId="17759"/>
    <cellStyle name="常规 12 5 19" xfId="17760"/>
    <cellStyle name="常规 12 5 2" xfId="17761"/>
    <cellStyle name="常规 12 5 2 2" xfId="17762"/>
    <cellStyle name="常规 12 5 2 2 2" xfId="17763"/>
    <cellStyle name="常规 12 5 2 3" xfId="17764"/>
    <cellStyle name="常规 26 28 14" xfId="17765"/>
    <cellStyle name="常规 26 33 14" xfId="17766"/>
    <cellStyle name="常规 12 5 2 3 2" xfId="17767"/>
    <cellStyle name="常规 12 5 2 4" xfId="17768"/>
    <cellStyle name="常规 12 5 3" xfId="17769"/>
    <cellStyle name="常规 12 5 3 2" xfId="17770"/>
    <cellStyle name="常规 12 5 3 2 2" xfId="17771"/>
    <cellStyle name="常规 12 5 3 3" xfId="17772"/>
    <cellStyle name="常规 26 38 14" xfId="17773"/>
    <cellStyle name="常规 26 43 14" xfId="17774"/>
    <cellStyle name="常规 12 5 3 3 2" xfId="17775"/>
    <cellStyle name="常规 12 5 3 4" xfId="17776"/>
    <cellStyle name="常规 12 5 4" xfId="17777"/>
    <cellStyle name="常规 12 5 4 2" xfId="17778"/>
    <cellStyle name="常规 12 5 4 2 2" xfId="17779"/>
    <cellStyle name="常规 12 5 4 3" xfId="17780"/>
    <cellStyle name="常规 26 48 14" xfId="17781"/>
    <cellStyle name="常规 12 5 4 3 2" xfId="17782"/>
    <cellStyle name="常规 12 5 4 4" xfId="17783"/>
    <cellStyle name="常规 12 5 5" xfId="17784"/>
    <cellStyle name="常规 12 5 5 2" xfId="17785"/>
    <cellStyle name="常规 2 4 10" xfId="17786"/>
    <cellStyle name="常规 12 5 6" xfId="17787"/>
    <cellStyle name="常规 12 5 6 2" xfId="17788"/>
    <cellStyle name="常规 12 5 7" xfId="17789"/>
    <cellStyle name="常规 12 5 7 2" xfId="17790"/>
    <cellStyle name="常规 12 5 8" xfId="17791"/>
    <cellStyle name="常规 12 5 8 2" xfId="17792"/>
    <cellStyle name="常规 12 5 9 2" xfId="17793"/>
    <cellStyle name="注释 6 3 2 2" xfId="17794"/>
    <cellStyle name="常规 12 55 2" xfId="17795"/>
    <cellStyle name="常规 12 60 2" xfId="17796"/>
    <cellStyle name="常规 23 36 12" xfId="17797"/>
    <cellStyle name="常规 23 41 12" xfId="17798"/>
    <cellStyle name="常规 12 55 2 2" xfId="17799"/>
    <cellStyle name="常规 12 60 2 2" xfId="17800"/>
    <cellStyle name="注释 6 3 2 3" xfId="17801"/>
    <cellStyle name="常规 12 55 3" xfId="17802"/>
    <cellStyle name="常规 12 60 3" xfId="17803"/>
    <cellStyle name="常规 12 55 3 2" xfId="17804"/>
    <cellStyle name="常规 12 60 3 2" xfId="17805"/>
    <cellStyle name="注释 6 3 2 4" xfId="17806"/>
    <cellStyle name="常规 12 55 4" xfId="17807"/>
    <cellStyle name="常规 12 60 4" xfId="17808"/>
    <cellStyle name="注释 6 3 3" xfId="17809"/>
    <cellStyle name="常规 12 56" xfId="17810"/>
    <cellStyle name="常规 12 61" xfId="17811"/>
    <cellStyle name="常规 23 46 12" xfId="17812"/>
    <cellStyle name="常规 12 56 2 2" xfId="17813"/>
    <cellStyle name="注释 6 3 3 3" xfId="17814"/>
    <cellStyle name="常规 12 56 3" xfId="17815"/>
    <cellStyle name="常规 12 56 3 2" xfId="17816"/>
    <cellStyle name="注释 6 3 4" xfId="17817"/>
    <cellStyle name="常规 12 57" xfId="17818"/>
    <cellStyle name="常规 12 62" xfId="17819"/>
    <cellStyle name="常规 12 57 2 2" xfId="17820"/>
    <cellStyle name="常规 12 57 3" xfId="17821"/>
    <cellStyle name="常规 12 57 3 2" xfId="17822"/>
    <cellStyle name="注释 6 3 5" xfId="17823"/>
    <cellStyle name="常规 12 58" xfId="17824"/>
    <cellStyle name="常规 12 63" xfId="17825"/>
    <cellStyle name="常规 12 58 2 2" xfId="17826"/>
    <cellStyle name="常规 12 58 3" xfId="17827"/>
    <cellStyle name="常规 12 58 3 2" xfId="17828"/>
    <cellStyle name="注释 6 3 6" xfId="17829"/>
    <cellStyle name="常规 12 59" xfId="17830"/>
    <cellStyle name="常规 12 64" xfId="17831"/>
    <cellStyle name="常规 12 59 2" xfId="17832"/>
    <cellStyle name="常规 12 64 2" xfId="17833"/>
    <cellStyle name="常规 12 59 2 2" xfId="17834"/>
    <cellStyle name="常规 12 59 3" xfId="17835"/>
    <cellStyle name="常规 12 59 3 2" xfId="17836"/>
    <cellStyle name="常规 12 6" xfId="17837"/>
    <cellStyle name="常规 12 6 10" xfId="17838"/>
    <cellStyle name="常规 12 6 10 2" xfId="17839"/>
    <cellStyle name="常规 12 6 11" xfId="17840"/>
    <cellStyle name="常规 12 6 11 2" xfId="17841"/>
    <cellStyle name="常规 12 6 12" xfId="17842"/>
    <cellStyle name="常规 12 6 12 2" xfId="17843"/>
    <cellStyle name="常规 12 6 13" xfId="17844"/>
    <cellStyle name="常规 12 6 13 2" xfId="17845"/>
    <cellStyle name="常规 12 6 14" xfId="17846"/>
    <cellStyle name="常规 12 6 14 2" xfId="17847"/>
    <cellStyle name="常规 12 6 15" xfId="17848"/>
    <cellStyle name="常规 12 6 15 2" xfId="17849"/>
    <cellStyle name="常规 12 6 16" xfId="17850"/>
    <cellStyle name="常规 12 6 16 2" xfId="17851"/>
    <cellStyle name="常规 12 6 17" xfId="17852"/>
    <cellStyle name="常规 12 6 17 2" xfId="17853"/>
    <cellStyle name="常规 12 6 18" xfId="17854"/>
    <cellStyle name="常规 17 18 4 2" xfId="17855"/>
    <cellStyle name="常规 17 23 4 2" xfId="17856"/>
    <cellStyle name="常规 22 18 4 2" xfId="17857"/>
    <cellStyle name="常规 22 23 4 2" xfId="17858"/>
    <cellStyle name="常规 12 6 19" xfId="17859"/>
    <cellStyle name="常规 28 2 2 9" xfId="17860"/>
    <cellStyle name="常规 12 6 2" xfId="17861"/>
    <cellStyle name="常规 12 6 2 2" xfId="17862"/>
    <cellStyle name="常规 12 6 2 2 2" xfId="17863"/>
    <cellStyle name="常规 12 6 2 3" xfId="17864"/>
    <cellStyle name="常规 27 28 14" xfId="17865"/>
    <cellStyle name="常规 27 33 14" xfId="17866"/>
    <cellStyle name="常规 12 6 2 3 2" xfId="17867"/>
    <cellStyle name="常规 12 6 2 4" xfId="17868"/>
    <cellStyle name="常规 12 6 2 4 2" xfId="17869"/>
    <cellStyle name="常规 26 5 14 2" xfId="17870"/>
    <cellStyle name="常规 12 6 2 5" xfId="17871"/>
    <cellStyle name="常规 12 6 3" xfId="17872"/>
    <cellStyle name="常规 12 6 3 2" xfId="17873"/>
    <cellStyle name="常规 12 6 3 2 2" xfId="17874"/>
    <cellStyle name="常规 12 6 4" xfId="17875"/>
    <cellStyle name="常规 12 6 4 2" xfId="17876"/>
    <cellStyle name="常规 12 6 4 2 2" xfId="17877"/>
    <cellStyle name="常规 12 6 4 3" xfId="17878"/>
    <cellStyle name="常规 27 48 14" xfId="17879"/>
    <cellStyle name="常规 12 6 4 3 2" xfId="17880"/>
    <cellStyle name="常规 12 6 4 4" xfId="17881"/>
    <cellStyle name="常规 12 6 5 2" xfId="17882"/>
    <cellStyle name="常规 2 9 10" xfId="17883"/>
    <cellStyle name="常规 12 6 6" xfId="17884"/>
    <cellStyle name="常规 12 6 6 2" xfId="17885"/>
    <cellStyle name="常规 12 6 7" xfId="17886"/>
    <cellStyle name="常规 12 6 7 2" xfId="17887"/>
    <cellStyle name="常规 12 6 8" xfId="17888"/>
    <cellStyle name="常规 12 6 8 2" xfId="17889"/>
    <cellStyle name="常规 12 6 9 2" xfId="17890"/>
    <cellStyle name="注释 6 3 7" xfId="17891"/>
    <cellStyle name="常规 12 65" xfId="17892"/>
    <cellStyle name="常规 12 70" xfId="17893"/>
    <cellStyle name="常规 12 65 2" xfId="17894"/>
    <cellStyle name="常规 12 70 2" xfId="17895"/>
    <cellStyle name="常规 12 66 2" xfId="17896"/>
    <cellStyle name="常规 12 71 2" xfId="17897"/>
    <cellStyle name="常规 12 68 2" xfId="17898"/>
    <cellStyle name="常规 12 73 2" xfId="17899"/>
    <cellStyle name="常规 12 69" xfId="17900"/>
    <cellStyle name="常规 12 74" xfId="17901"/>
    <cellStyle name="常规 12 69 2" xfId="17902"/>
    <cellStyle name="常规 12 7 11" xfId="17903"/>
    <cellStyle name="常规 18 18" xfId="17904"/>
    <cellStyle name="常规 18 23" xfId="17905"/>
    <cellStyle name="常规 23 18" xfId="17906"/>
    <cellStyle name="常规 23 23" xfId="17907"/>
    <cellStyle name="常规 12 7 11 2" xfId="17908"/>
    <cellStyle name="常规 14 10 14 2" xfId="17909"/>
    <cellStyle name="常规 12 7 12" xfId="17910"/>
    <cellStyle name="常规 23 68" xfId="17911"/>
    <cellStyle name="常规 23 73" xfId="17912"/>
    <cellStyle name="常规 12 7 12 2" xfId="17913"/>
    <cellStyle name="常规 12 7 13" xfId="17914"/>
    <cellStyle name="常规 12 7 13 2" xfId="17915"/>
    <cellStyle name="常规 12 7 14" xfId="17916"/>
    <cellStyle name="常规 12 7 14 2" xfId="17917"/>
    <cellStyle name="常规 12 7 15" xfId="17918"/>
    <cellStyle name="常规 12 7 15 2" xfId="17919"/>
    <cellStyle name="常规 12 7 16" xfId="17920"/>
    <cellStyle name="常规 19 18" xfId="17921"/>
    <cellStyle name="常规 19 23" xfId="17922"/>
    <cellStyle name="常规 24 18" xfId="17923"/>
    <cellStyle name="常规 24 23" xfId="17924"/>
    <cellStyle name="常规 12 7 16 2" xfId="17925"/>
    <cellStyle name="常规 12 7 17 2" xfId="17926"/>
    <cellStyle name="常规 12 7 18" xfId="17927"/>
    <cellStyle name="常规 17 18 9 2" xfId="17928"/>
    <cellStyle name="常规 17 23 9 2" xfId="17929"/>
    <cellStyle name="常规 22 18 9 2" xfId="17930"/>
    <cellStyle name="常规 22 23 9 2" xfId="17931"/>
    <cellStyle name="常规 12 7 19" xfId="17932"/>
    <cellStyle name="常规 12 7 2" xfId="17933"/>
    <cellStyle name="常规 12 7 2 2" xfId="17934"/>
    <cellStyle name="常规 12 7 2 2 2" xfId="17935"/>
    <cellStyle name="常规 12 7 2 3" xfId="17936"/>
    <cellStyle name="常规 33 28 14" xfId="17937"/>
    <cellStyle name="常规 33 33 14" xfId="17938"/>
    <cellStyle name="常规 12 7 2 3 2" xfId="17939"/>
    <cellStyle name="常规 12 7 2 4" xfId="17940"/>
    <cellStyle name="常规 12 7 3" xfId="17941"/>
    <cellStyle name="常规 12 7 3 2" xfId="17942"/>
    <cellStyle name="常规 12 7 3 2 2" xfId="17943"/>
    <cellStyle name="常规 12 7 4" xfId="17944"/>
    <cellStyle name="常规 3 12 11" xfId="17945"/>
    <cellStyle name="常规 12 7 4 2" xfId="17946"/>
    <cellStyle name="常规 3 12 12" xfId="17947"/>
    <cellStyle name="常规 12 7 4 3" xfId="17948"/>
    <cellStyle name="常规 3 12 13" xfId="17949"/>
    <cellStyle name="常规 12 7 4 4" xfId="17950"/>
    <cellStyle name="常规 12 7 5" xfId="17951"/>
    <cellStyle name="常规 12 7 5 2" xfId="17952"/>
    <cellStyle name="常规 12 7 6" xfId="17953"/>
    <cellStyle name="常规 12 7 6 2" xfId="17954"/>
    <cellStyle name="常规 12 7 7" xfId="17955"/>
    <cellStyle name="常规 12 7 7 2" xfId="17956"/>
    <cellStyle name="常规 12 7 8" xfId="17957"/>
    <cellStyle name="常规 12 7 8 2" xfId="17958"/>
    <cellStyle name="常规 12 7 9" xfId="17959"/>
    <cellStyle name="常规 3 13 11" xfId="17960"/>
    <cellStyle name="常规 12 7 9 2" xfId="17961"/>
    <cellStyle name="常规 12 75 2" xfId="17962"/>
    <cellStyle name="常规 12 76" xfId="17963"/>
    <cellStyle name="常规 12 81" xfId="17964"/>
    <cellStyle name="常规 12 77" xfId="17965"/>
    <cellStyle name="常规 12 82" xfId="17966"/>
    <cellStyle name="常规 12 78" xfId="17967"/>
    <cellStyle name="常规 12 83" xfId="17968"/>
    <cellStyle name="常规 12 79" xfId="17969"/>
    <cellStyle name="常规 12 8" xfId="17970"/>
    <cellStyle name="常规 12 8 10" xfId="17971"/>
    <cellStyle name="常规 2 3 2 2 2 7" xfId="17972"/>
    <cellStyle name="常规 12 8 10 2" xfId="17973"/>
    <cellStyle name="常规 12 8 11" xfId="17974"/>
    <cellStyle name="常规 12 8 11 2" xfId="17975"/>
    <cellStyle name="常规 12 8 12" xfId="17976"/>
    <cellStyle name="常规 23 13 12" xfId="17977"/>
    <cellStyle name="常规 12 8 12 2" xfId="17978"/>
    <cellStyle name="常规 12 8 13" xfId="17979"/>
    <cellStyle name="常规 12 8 13 2" xfId="17980"/>
    <cellStyle name="常规 12 8 14" xfId="17981"/>
    <cellStyle name="常规 12 8 14 2" xfId="17982"/>
    <cellStyle name="常规 12 8 15" xfId="17983"/>
    <cellStyle name="常规 12 8 15 2" xfId="17984"/>
    <cellStyle name="常规 12 8 16" xfId="17985"/>
    <cellStyle name="常规 12 8 16 2" xfId="17986"/>
    <cellStyle name="强调文字颜色 3 4 7" xfId="17987"/>
    <cellStyle name="常规 6 42 14 2" xfId="17988"/>
    <cellStyle name="常规 6 37 14 2" xfId="17989"/>
    <cellStyle name="常规 33 2 14 2" xfId="17990"/>
    <cellStyle name="常规 12 8 17" xfId="17991"/>
    <cellStyle name="常规 23 14 12" xfId="17992"/>
    <cellStyle name="常规 12 8 17 2" xfId="17993"/>
    <cellStyle name="常规 12 8 18" xfId="17994"/>
    <cellStyle name="常规 12 8 19" xfId="17995"/>
    <cellStyle name="常规 12 8 2" xfId="17996"/>
    <cellStyle name="常规 23 11 4" xfId="17997"/>
    <cellStyle name="常规 12 8 2 2" xfId="17998"/>
    <cellStyle name="常规 23 11 4 2" xfId="17999"/>
    <cellStyle name="常规 12 8 2 2 2" xfId="18000"/>
    <cellStyle name="常规 23 11 5" xfId="18001"/>
    <cellStyle name="常规 12 8 2 3" xfId="18002"/>
    <cellStyle name="常规 23 11 5 2" xfId="18003"/>
    <cellStyle name="常规 12 8 2 3 2" xfId="18004"/>
    <cellStyle name="常规 12 8 3" xfId="18005"/>
    <cellStyle name="千位分隔 2 11 28" xfId="18006"/>
    <cellStyle name="常规 23 12 4" xfId="18007"/>
    <cellStyle name="常规 12 8 3 2" xfId="18008"/>
    <cellStyle name="常规 23 12 4 2" xfId="18009"/>
    <cellStyle name="常规 12 8 3 2 2" xfId="18010"/>
    <cellStyle name="常规 12 8 4" xfId="18011"/>
    <cellStyle name="强调文字颜色 3 12 2" xfId="18012"/>
    <cellStyle name="常规 3 17 11" xfId="18013"/>
    <cellStyle name="常规 3 22 11" xfId="18014"/>
    <cellStyle name="常规 23 13 4" xfId="18015"/>
    <cellStyle name="常规 12 8 4 2" xfId="18016"/>
    <cellStyle name="常规 3 17 11 2" xfId="18017"/>
    <cellStyle name="常规 3 22 11 2" xfId="18018"/>
    <cellStyle name="常规 23 13 4 2" xfId="18019"/>
    <cellStyle name="常规 15 36 8" xfId="18020"/>
    <cellStyle name="常规 15 41 8" xfId="18021"/>
    <cellStyle name="常规 12 8 4 2 2" xfId="18022"/>
    <cellStyle name="常规 3 17 12" xfId="18023"/>
    <cellStyle name="常规 3 22 12" xfId="18024"/>
    <cellStyle name="常规 23 13 5" xfId="18025"/>
    <cellStyle name="常规 12 8 4 3" xfId="18026"/>
    <cellStyle name="常规 3 17 12 2" xfId="18027"/>
    <cellStyle name="常规 3 22 12 2" xfId="18028"/>
    <cellStyle name="常规 23 13 5 2" xfId="18029"/>
    <cellStyle name="常规 15 37 8" xfId="18030"/>
    <cellStyle name="常规 15 42 8" xfId="18031"/>
    <cellStyle name="常规 12 8 4 3 2" xfId="18032"/>
    <cellStyle name="常规 3 17 13" xfId="18033"/>
    <cellStyle name="常规 3 22 13" xfId="18034"/>
    <cellStyle name="常规 23 13 6" xfId="18035"/>
    <cellStyle name="常规 12 8 4 4" xfId="18036"/>
    <cellStyle name="常规 12 8 5" xfId="18037"/>
    <cellStyle name="常规 23 14 4" xfId="18038"/>
    <cellStyle name="常规 12 8 5 2" xfId="18039"/>
    <cellStyle name="常规 12 8 6" xfId="18040"/>
    <cellStyle name="常规 23 15 4" xfId="18041"/>
    <cellStyle name="常规 23 20 4" xfId="18042"/>
    <cellStyle name="常规 12 8 6 2" xfId="18043"/>
    <cellStyle name="常规 12 8 7" xfId="18044"/>
    <cellStyle name="常规 23 16 4" xfId="18045"/>
    <cellStyle name="常规 23 21 4" xfId="18046"/>
    <cellStyle name="常规 12 8 7 2" xfId="18047"/>
    <cellStyle name="常规 23 17 4" xfId="18048"/>
    <cellStyle name="常规 23 22 4" xfId="18049"/>
    <cellStyle name="常规 12 8 8 2" xfId="18050"/>
    <cellStyle name="常规 12 8 9" xfId="18051"/>
    <cellStyle name="常规 3 18 11" xfId="18052"/>
    <cellStyle name="常规 3 23 11" xfId="18053"/>
    <cellStyle name="常规 23 18 4" xfId="18054"/>
    <cellStyle name="常规 23 23 4" xfId="18055"/>
    <cellStyle name="常规 12 8 9 2" xfId="18056"/>
    <cellStyle name="常规 12 9" xfId="18057"/>
    <cellStyle name="常规 12 9 10" xfId="18058"/>
    <cellStyle name="常规 12 9 10 2" xfId="18059"/>
    <cellStyle name="常规 12 9 11" xfId="18060"/>
    <cellStyle name="常规 12 9 11 2" xfId="18061"/>
    <cellStyle name="常规 12 9 12" xfId="18062"/>
    <cellStyle name="常规 12 9 12 2" xfId="18063"/>
    <cellStyle name="常规 12 9 17 2" xfId="18064"/>
    <cellStyle name="常规 12 9 18" xfId="18065"/>
    <cellStyle name="常规 12 9 19" xfId="18066"/>
    <cellStyle name="常规 12 9 2" xfId="18067"/>
    <cellStyle name="常规 12 9 2 2" xfId="18068"/>
    <cellStyle name="常规 12 9 2 2 2" xfId="18069"/>
    <cellStyle name="常规 12 9 2 3" xfId="18070"/>
    <cellStyle name="常规 12 9 2 3 2" xfId="18071"/>
    <cellStyle name="常规 12 9 3" xfId="18072"/>
    <cellStyle name="常规 12 9 3 2" xfId="18073"/>
    <cellStyle name="常规 12 9 3 2 2" xfId="18074"/>
    <cellStyle name="常规 12 9 4" xfId="18075"/>
    <cellStyle name="常规 3 27 11" xfId="18076"/>
    <cellStyle name="常规 3 32 11" xfId="18077"/>
    <cellStyle name="常规 12 9 4 2" xfId="18078"/>
    <cellStyle name="常规 3 27 11 2" xfId="18079"/>
    <cellStyle name="常规 3 32 11 2" xfId="18080"/>
    <cellStyle name="常规 12 9 4 2 2" xfId="18081"/>
    <cellStyle name="常规 3 27 12" xfId="18082"/>
    <cellStyle name="常规 3 32 12" xfId="18083"/>
    <cellStyle name="常规 12 9 4 3" xfId="18084"/>
    <cellStyle name="常规 3 27 12 2" xfId="18085"/>
    <cellStyle name="常规 3 32 12 2" xfId="18086"/>
    <cellStyle name="常规 12 9 4 3 2" xfId="18087"/>
    <cellStyle name="常规 3 27 13" xfId="18088"/>
    <cellStyle name="常规 3 32 13" xfId="18089"/>
    <cellStyle name="常规 12 9 4 4" xfId="18090"/>
    <cellStyle name="常规 12 9 5" xfId="18091"/>
    <cellStyle name="常规 12 9 5 2" xfId="18092"/>
    <cellStyle name="常规 12 9 6" xfId="18093"/>
    <cellStyle name="常规 12 9 6 2" xfId="18094"/>
    <cellStyle name="常规 12 9 7" xfId="18095"/>
    <cellStyle name="常规 12 9 7 2" xfId="18096"/>
    <cellStyle name="常规 12 9 8 2" xfId="18097"/>
    <cellStyle name="常规 12 9 9" xfId="18098"/>
    <cellStyle name="常规 3 28 11" xfId="18099"/>
    <cellStyle name="常规 3 33 11" xfId="18100"/>
    <cellStyle name="常规 12 9 9 2" xfId="18101"/>
    <cellStyle name="常规 123 2" xfId="18102"/>
    <cellStyle name="常规 15 37" xfId="18103"/>
    <cellStyle name="常规 15 42" xfId="18104"/>
    <cellStyle name="常规 20 37" xfId="18105"/>
    <cellStyle name="常规 20 42" xfId="18106"/>
    <cellStyle name="常规 14 28 16 2" xfId="18107"/>
    <cellStyle name="常规 14 33 16 2" xfId="18108"/>
    <cellStyle name="常规 125" xfId="18109"/>
    <cellStyle name="常规 130" xfId="18110"/>
    <cellStyle name="常规 17 46 2" xfId="18111"/>
    <cellStyle name="常规 17 51 2" xfId="18112"/>
    <cellStyle name="常规 22 46 2" xfId="18113"/>
    <cellStyle name="常规 22 51 2" xfId="18114"/>
    <cellStyle name="常规 14 28 18" xfId="18115"/>
    <cellStyle name="常规 14 33 18" xfId="18116"/>
    <cellStyle name="常规 126" xfId="18117"/>
    <cellStyle name="常规 131" xfId="18118"/>
    <cellStyle name="常规 17 46 3" xfId="18119"/>
    <cellStyle name="常规 17 51 3" xfId="18120"/>
    <cellStyle name="常规 22 46 3" xfId="18121"/>
    <cellStyle name="常规 127" xfId="18122"/>
    <cellStyle name="常规 132" xfId="18123"/>
    <cellStyle name="常规 17 46 4" xfId="18124"/>
    <cellStyle name="常规 17 51 4" xfId="18125"/>
    <cellStyle name="常规 22 46 4" xfId="18126"/>
    <cellStyle name="常规 128" xfId="18127"/>
    <cellStyle name="常规 133" xfId="18128"/>
    <cellStyle name="常规 17 46 5" xfId="18129"/>
    <cellStyle name="常规 22 46 5" xfId="18130"/>
    <cellStyle name="常规 129" xfId="18131"/>
    <cellStyle name="常规 134" xfId="18132"/>
    <cellStyle name="常规 17 46 6" xfId="18133"/>
    <cellStyle name="常规 22 46 6" xfId="18134"/>
    <cellStyle name="常规 2 13 17 2" xfId="18135"/>
    <cellStyle name="常规 13" xfId="18136"/>
    <cellStyle name="常规 13 10" xfId="18137"/>
    <cellStyle name="常规 13 10 2" xfId="18138"/>
    <cellStyle name="常规 13 11 2" xfId="18139"/>
    <cellStyle name="常规 13 12" xfId="18140"/>
    <cellStyle name="常规 13 12 2" xfId="18141"/>
    <cellStyle name="常规 13 13" xfId="18142"/>
    <cellStyle name="常规 2 5 2 9" xfId="18143"/>
    <cellStyle name="常规 13 13 2" xfId="18144"/>
    <cellStyle name="常规 13 14" xfId="18145"/>
    <cellStyle name="常规 13 14 2" xfId="18146"/>
    <cellStyle name="常规 26 2 11 2" xfId="18147"/>
    <cellStyle name="常规 13 15" xfId="18148"/>
    <cellStyle name="常规 13 20" xfId="18149"/>
    <cellStyle name="常规 13 15 2" xfId="18150"/>
    <cellStyle name="常规 13 16" xfId="18151"/>
    <cellStyle name="常规 13 21" xfId="18152"/>
    <cellStyle name="常规 13 16 2" xfId="18153"/>
    <cellStyle name="常规 13 18 2" xfId="18154"/>
    <cellStyle name="常规 13 19" xfId="18155"/>
    <cellStyle name="常规 13 24" xfId="18156"/>
    <cellStyle name="常规 4 42" xfId="18157"/>
    <cellStyle name="常规 4 37" xfId="18158"/>
    <cellStyle name="常规 13 2" xfId="18159"/>
    <cellStyle name="常规 4 42 11" xfId="18160"/>
    <cellStyle name="常规 4 37 11" xfId="18161"/>
    <cellStyle name="常规 13 2 11" xfId="18162"/>
    <cellStyle name="常规 4 42 12" xfId="18163"/>
    <cellStyle name="常规 4 37 12" xfId="18164"/>
    <cellStyle name="常规 13 2 12" xfId="18165"/>
    <cellStyle name="常规 4 42 2" xfId="18166"/>
    <cellStyle name="常规 4 37 2" xfId="18167"/>
    <cellStyle name="常规 13 2 2" xfId="18168"/>
    <cellStyle name="常规 4 42 3" xfId="18169"/>
    <cellStyle name="常规 4 37 3" xfId="18170"/>
    <cellStyle name="常规 13 2 3" xfId="18171"/>
    <cellStyle name="常规 4 42 4" xfId="18172"/>
    <cellStyle name="常规 4 37 4" xfId="18173"/>
    <cellStyle name="常规 13 2 4" xfId="18174"/>
    <cellStyle name="常规 4 42 5" xfId="18175"/>
    <cellStyle name="常规 4 37 5" xfId="18176"/>
    <cellStyle name="常规 13 2 5" xfId="18177"/>
    <cellStyle name="常规 17 37 13" xfId="18178"/>
    <cellStyle name="常规 17 42 13" xfId="18179"/>
    <cellStyle name="常规 22 37 13" xfId="18180"/>
    <cellStyle name="常规 22 42 13" xfId="18181"/>
    <cellStyle name="常规 4 42 6 2" xfId="18182"/>
    <cellStyle name="常规 4 37 6 2" xfId="18183"/>
    <cellStyle name="常规 13 2 6 2" xfId="18184"/>
    <cellStyle name="常规 4 42 7" xfId="18185"/>
    <cellStyle name="常规 4 37 7" xfId="18186"/>
    <cellStyle name="常规 13 2 7" xfId="18187"/>
    <cellStyle name="常规 4 42 8" xfId="18188"/>
    <cellStyle name="常规 4 37 8" xfId="18189"/>
    <cellStyle name="常规 13 2 8" xfId="18190"/>
    <cellStyle name="常规 4 42 9" xfId="18191"/>
    <cellStyle name="常规 4 37 9" xfId="18192"/>
    <cellStyle name="常规 13 2 9" xfId="18193"/>
    <cellStyle name="常规 4 43" xfId="18194"/>
    <cellStyle name="常规 4 38" xfId="18195"/>
    <cellStyle name="常规 13 3" xfId="18196"/>
    <cellStyle name="常规 4 43 2" xfId="18197"/>
    <cellStyle name="常规 4 38 2" xfId="18198"/>
    <cellStyle name="常规 13 3 2" xfId="18199"/>
    <cellStyle name="常规 4 43 3" xfId="18200"/>
    <cellStyle name="常规 4 38 3" xfId="18201"/>
    <cellStyle name="常规 13 3 3" xfId="18202"/>
    <cellStyle name="常规 4 43 4" xfId="18203"/>
    <cellStyle name="常规 4 38 4" xfId="18204"/>
    <cellStyle name="常规 13 3 4" xfId="18205"/>
    <cellStyle name="常规 27 13 4" xfId="18206"/>
    <cellStyle name="常规 19 3" xfId="18207"/>
    <cellStyle name="常规 24 3" xfId="18208"/>
    <cellStyle name="常规 4 43 4 2" xfId="18209"/>
    <cellStyle name="常规 4 38 4 2" xfId="18210"/>
    <cellStyle name="常规 13 3 4 2" xfId="18211"/>
    <cellStyle name="常规 4 43 5" xfId="18212"/>
    <cellStyle name="常规 4 38 5" xfId="18213"/>
    <cellStyle name="常规 13 3 5" xfId="18214"/>
    <cellStyle name="常规 4 43 6" xfId="18215"/>
    <cellStyle name="常规 4 38 6" xfId="18216"/>
    <cellStyle name="常规 13 3 6" xfId="18217"/>
    <cellStyle name="常规 4 44" xfId="18218"/>
    <cellStyle name="常规 4 39" xfId="18219"/>
    <cellStyle name="常规 13 4" xfId="18220"/>
    <cellStyle name="常规 4 44 2" xfId="18221"/>
    <cellStyle name="常规 4 39 2" xfId="18222"/>
    <cellStyle name="常规 13 4 2" xfId="18223"/>
    <cellStyle name="常规 4 44 3" xfId="18224"/>
    <cellStyle name="常规 4 39 3" xfId="18225"/>
    <cellStyle name="常规 13 4 3" xfId="18226"/>
    <cellStyle name="常规 4 44 4" xfId="18227"/>
    <cellStyle name="常规 4 39 4" xfId="18228"/>
    <cellStyle name="常规 13 4 4" xfId="18229"/>
    <cellStyle name="常规 27 58 4" xfId="18230"/>
    <cellStyle name="常规 4 44 4 2" xfId="18231"/>
    <cellStyle name="常规 4 39 4 2" xfId="18232"/>
    <cellStyle name="常规 13 4 4 2" xfId="18233"/>
    <cellStyle name="常规 4 44 4 3" xfId="18234"/>
    <cellStyle name="常规 4 39 4 3" xfId="18235"/>
    <cellStyle name="常规 13 4 4 3" xfId="18236"/>
    <cellStyle name="常规 4 44 5" xfId="18237"/>
    <cellStyle name="常规 4 39 5" xfId="18238"/>
    <cellStyle name="常规 13 4 5" xfId="18239"/>
    <cellStyle name="常规 27 59 4" xfId="18240"/>
    <cellStyle name="常规 4 44 5 2" xfId="18241"/>
    <cellStyle name="常规 4 39 5 2" xfId="18242"/>
    <cellStyle name="常规 13 4 5 2" xfId="18243"/>
    <cellStyle name="常规 4 44 6" xfId="18244"/>
    <cellStyle name="常规 4 39 6" xfId="18245"/>
    <cellStyle name="常规 13 4 6" xfId="18246"/>
    <cellStyle name="常规 4 44 7" xfId="18247"/>
    <cellStyle name="常规 4 39 7" xfId="18248"/>
    <cellStyle name="常规 13 4 7" xfId="18249"/>
    <cellStyle name="常规 4 50" xfId="18250"/>
    <cellStyle name="常规 4 45" xfId="18251"/>
    <cellStyle name="常规 13 5" xfId="18252"/>
    <cellStyle name="常规 4 50 2" xfId="18253"/>
    <cellStyle name="常规 4 45 2" xfId="18254"/>
    <cellStyle name="常规 13 5 2" xfId="18255"/>
    <cellStyle name="常规 4 50 3" xfId="18256"/>
    <cellStyle name="常规 4 45 3" xfId="18257"/>
    <cellStyle name="常规 13 5 3" xfId="18258"/>
    <cellStyle name="常规 4 51" xfId="18259"/>
    <cellStyle name="常规 4 46" xfId="18260"/>
    <cellStyle name="常规 13 6" xfId="18261"/>
    <cellStyle name="常规 33 3 2 9" xfId="18262"/>
    <cellStyle name="常规 4 51 2" xfId="18263"/>
    <cellStyle name="常规 4 46 2" xfId="18264"/>
    <cellStyle name="常规 13 6 2" xfId="18265"/>
    <cellStyle name="常规 4 51 3" xfId="18266"/>
    <cellStyle name="常规 4 46 3" xfId="18267"/>
    <cellStyle name="常规 13 6 3" xfId="18268"/>
    <cellStyle name="常规 4 52 3" xfId="18269"/>
    <cellStyle name="常规 4 47 3" xfId="18270"/>
    <cellStyle name="常规 13 7 3" xfId="18271"/>
    <cellStyle name="常规 4 53 2" xfId="18272"/>
    <cellStyle name="常规 4 48 2" xfId="18273"/>
    <cellStyle name="常规 13 8 2" xfId="18274"/>
    <cellStyle name="常规 4 53 3" xfId="18275"/>
    <cellStyle name="常规 4 48 3" xfId="18276"/>
    <cellStyle name="常规 13 8 3" xfId="18277"/>
    <cellStyle name="常规 27 3 10" xfId="18278"/>
    <cellStyle name="常规 32 3 10" xfId="18279"/>
    <cellStyle name="常规 4 54" xfId="18280"/>
    <cellStyle name="常规 4 49" xfId="18281"/>
    <cellStyle name="常规 13 9" xfId="18282"/>
    <cellStyle name="常规 27 3 10 2" xfId="18283"/>
    <cellStyle name="常规 4 54 2" xfId="18284"/>
    <cellStyle name="常规 4 49 2" xfId="18285"/>
    <cellStyle name="常规 13 9 2" xfId="18286"/>
    <cellStyle name="常规 5 2" xfId="18287"/>
    <cellStyle name="常规 137" xfId="18288"/>
    <cellStyle name="常规 17 46 9" xfId="18289"/>
    <cellStyle name="常规 22 46 9" xfId="18290"/>
    <cellStyle name="常规 15 46 9 2" xfId="18291"/>
    <cellStyle name="常规 14" xfId="18292"/>
    <cellStyle name="常规 14 35 13 2" xfId="18293"/>
    <cellStyle name="常规 14 40 13 2" xfId="18294"/>
    <cellStyle name="常规 14 10 10" xfId="18295"/>
    <cellStyle name="常规 14 10 10 2" xfId="18296"/>
    <cellStyle name="常规 14 10 11" xfId="18297"/>
    <cellStyle name="常规 2 2 2 2 7 2" xfId="18298"/>
    <cellStyle name="常规 14 10 12" xfId="18299"/>
    <cellStyle name="常规 14 10 13" xfId="18300"/>
    <cellStyle name="常规 14 10 14" xfId="18301"/>
    <cellStyle name="常规 14 10 17" xfId="18302"/>
    <cellStyle name="常规 14 10 17 2" xfId="18303"/>
    <cellStyle name="常规 14 10 18" xfId="18304"/>
    <cellStyle name="常规 14 10 19" xfId="18305"/>
    <cellStyle name="常规 14 10 4 2" xfId="18306"/>
    <cellStyle name="常规 14 10 5" xfId="18307"/>
    <cellStyle name="常规 14 10 5 2" xfId="18308"/>
    <cellStyle name="常规 14 10 6" xfId="18309"/>
    <cellStyle name="常规 14 10 6 2" xfId="18310"/>
    <cellStyle name="常规 14 10 7" xfId="18311"/>
    <cellStyle name="常规 14 10 7 2" xfId="18312"/>
    <cellStyle name="常规 23 3 13 2" xfId="18313"/>
    <cellStyle name="常规 14 10 8" xfId="18314"/>
    <cellStyle name="常规 14 10 8 2" xfId="18315"/>
    <cellStyle name="常规 14 10 9" xfId="18316"/>
    <cellStyle name="常规 14 10 9 2" xfId="18317"/>
    <cellStyle name="常规 14 11 10" xfId="18318"/>
    <cellStyle name="常规 2 19 19" xfId="18319"/>
    <cellStyle name="常规 2 19 24" xfId="18320"/>
    <cellStyle name="常规 2 24 19" xfId="18321"/>
    <cellStyle name="常规 14 11 10 2" xfId="18322"/>
    <cellStyle name="常规 14 11 11" xfId="18323"/>
    <cellStyle name="常规 14 11 12" xfId="18324"/>
    <cellStyle name="常规 14 11 13" xfId="18325"/>
    <cellStyle name="常规 14 11 14" xfId="18326"/>
    <cellStyle name="常规 14 11 14 2" xfId="18327"/>
    <cellStyle name="常规 14 11 15" xfId="18328"/>
    <cellStyle name="常规 2 25 19" xfId="18329"/>
    <cellStyle name="常规 14 11 15 2" xfId="18330"/>
    <cellStyle name="常规 14 11 16" xfId="18331"/>
    <cellStyle name="常规 14 11 16 2" xfId="18332"/>
    <cellStyle name="常规 14 11 17" xfId="18333"/>
    <cellStyle name="常规 14 11 17 2" xfId="18334"/>
    <cellStyle name="常规 14 11 18" xfId="18335"/>
    <cellStyle name="常规 14 11 19" xfId="18336"/>
    <cellStyle name="常规 14 11 2 2" xfId="18337"/>
    <cellStyle name="常规 14 11 3 2" xfId="18338"/>
    <cellStyle name="常规 14 11 4" xfId="18339"/>
    <cellStyle name="常规 14 11 4 2" xfId="18340"/>
    <cellStyle name="常规 14 11 5" xfId="18341"/>
    <cellStyle name="常规 14 11 5 2" xfId="18342"/>
    <cellStyle name="常规 14 11 6" xfId="18343"/>
    <cellStyle name="常规 14 11 6 2" xfId="18344"/>
    <cellStyle name="常规 14 11 7" xfId="18345"/>
    <cellStyle name="常规 14 11 7 2" xfId="18346"/>
    <cellStyle name="常规 14 11 8 2" xfId="18347"/>
    <cellStyle name="常规 14 11 9 2" xfId="18348"/>
    <cellStyle name="好 4 2 2" xfId="18349"/>
    <cellStyle name="常规 14 12 10" xfId="18350"/>
    <cellStyle name="好 4 2 2 2" xfId="18351"/>
    <cellStyle name="常规 14 12 10 2" xfId="18352"/>
    <cellStyle name="好 4 2 3" xfId="18353"/>
    <cellStyle name="常规 14 12 11" xfId="18354"/>
    <cellStyle name="好 4 2 4" xfId="18355"/>
    <cellStyle name="常规 14 12 12" xfId="18356"/>
    <cellStyle name="好 4 2 5" xfId="18357"/>
    <cellStyle name="常规 14 12 13" xfId="18358"/>
    <cellStyle name="好 4 2 6" xfId="18359"/>
    <cellStyle name="常规 14 12 14" xfId="18360"/>
    <cellStyle name="常规 14 7 12" xfId="18361"/>
    <cellStyle name="常规 14 12 14 2" xfId="18362"/>
    <cellStyle name="好 4 2 7" xfId="18363"/>
    <cellStyle name="常规 14 12 15" xfId="18364"/>
    <cellStyle name="常规 14 12 20" xfId="18365"/>
    <cellStyle name="好 4 2 8" xfId="18366"/>
    <cellStyle name="常规 14 12 16" xfId="18367"/>
    <cellStyle name="常规 14 12 16 2" xfId="18368"/>
    <cellStyle name="常规 14 12 17" xfId="18369"/>
    <cellStyle name="常规 2 130" xfId="18370"/>
    <cellStyle name="常规 14 12 17 2" xfId="18371"/>
    <cellStyle name="常规 14 12 18" xfId="18372"/>
    <cellStyle name="常规 14 12 18 2" xfId="18373"/>
    <cellStyle name="常规 14 12 19" xfId="18374"/>
    <cellStyle name="常规 14 12 2 2" xfId="18375"/>
    <cellStyle name="常规 8 30 15 2" xfId="18376"/>
    <cellStyle name="常规 8 25 15 2" xfId="18377"/>
    <cellStyle name="常规 14 12 3" xfId="18378"/>
    <cellStyle name="常规 14 12 3 2" xfId="18379"/>
    <cellStyle name="常规 14 12 4" xfId="18380"/>
    <cellStyle name="常规 14 12 4 2" xfId="18381"/>
    <cellStyle name="常规 14 12 5" xfId="18382"/>
    <cellStyle name="常规 14 12 5 2" xfId="18383"/>
    <cellStyle name="常规 14 12 6" xfId="18384"/>
    <cellStyle name="常规 14 12 6 2" xfId="18385"/>
    <cellStyle name="常规 14 12 7" xfId="18386"/>
    <cellStyle name="常规 14 12 7 2" xfId="18387"/>
    <cellStyle name="常规 14 12 8 2" xfId="18388"/>
    <cellStyle name="常规 14 12 9 2" xfId="18389"/>
    <cellStyle name="常规 14 13 11" xfId="18390"/>
    <cellStyle name="常规 14 13 12" xfId="18391"/>
    <cellStyle name="常规 14 13 13" xfId="18392"/>
    <cellStyle name="常规 14 13 14" xfId="18393"/>
    <cellStyle name="常规 15 7 12" xfId="18394"/>
    <cellStyle name="常规 14 13 14 2" xfId="18395"/>
    <cellStyle name="常规 14 13 15" xfId="18396"/>
    <cellStyle name="常规 14 13 16 2" xfId="18397"/>
    <cellStyle name="常规 14 13 17" xfId="18398"/>
    <cellStyle name="常规 14 13 17 2" xfId="18399"/>
    <cellStyle name="常规 14 13 18" xfId="18400"/>
    <cellStyle name="常规 14 13 19" xfId="18401"/>
    <cellStyle name="常规 14 13 6 2" xfId="18402"/>
    <cellStyle name="常规 14 13 7" xfId="18403"/>
    <cellStyle name="常规 14 13 7 2" xfId="18404"/>
    <cellStyle name="常规 23 3 16 2" xfId="18405"/>
    <cellStyle name="常规 14 13 8" xfId="18406"/>
    <cellStyle name="常规 14 13 8 2" xfId="18407"/>
    <cellStyle name="常规 14 13 9 2" xfId="18408"/>
    <cellStyle name="常规 14 14 10 2" xfId="18409"/>
    <cellStyle name="常规 14 14 11" xfId="18410"/>
    <cellStyle name="常规 2 2 2 3 2 2" xfId="18411"/>
    <cellStyle name="常规 14 14 12" xfId="18412"/>
    <cellStyle name="常规 14 14 13" xfId="18413"/>
    <cellStyle name="常规 23 18 12 2" xfId="18414"/>
    <cellStyle name="常规 23 23 12 2" xfId="18415"/>
    <cellStyle name="常规 14 14 14" xfId="18416"/>
    <cellStyle name="常规 14 14 14 2" xfId="18417"/>
    <cellStyle name="常规 14 14 15" xfId="18418"/>
    <cellStyle name="常规 14 14 15 2" xfId="18419"/>
    <cellStyle name="常规 23 9 9 2" xfId="18420"/>
    <cellStyle name="常规 14 14 16" xfId="18421"/>
    <cellStyle name="常规 14 14 16 2" xfId="18422"/>
    <cellStyle name="常规 23 27 14" xfId="18423"/>
    <cellStyle name="常规 23 32 14" xfId="18424"/>
    <cellStyle name="常规 14 14 17" xfId="18425"/>
    <cellStyle name="常规 14 14 17 2" xfId="18426"/>
    <cellStyle name="常规 14 14 18" xfId="18427"/>
    <cellStyle name="常规 9 33 14" xfId="18428"/>
    <cellStyle name="常规 9 28 14" xfId="18429"/>
    <cellStyle name="常规 15 36 12 2" xfId="18430"/>
    <cellStyle name="常规 15 41 12 2" xfId="18431"/>
    <cellStyle name="常规 14 14 19" xfId="18432"/>
    <cellStyle name="常规 14 14 2 2" xfId="18433"/>
    <cellStyle name="常规 14 14 4 2" xfId="18434"/>
    <cellStyle name="常规 14 14 5" xfId="18435"/>
    <cellStyle name="常规 14 14 5 2" xfId="18436"/>
    <cellStyle name="常规 14 14 6" xfId="18437"/>
    <cellStyle name="常规 14 14 6 2" xfId="18438"/>
    <cellStyle name="常规 14 14 7" xfId="18439"/>
    <cellStyle name="常规 14 14 7 2" xfId="18440"/>
    <cellStyle name="常规 23 3 17 2" xfId="18441"/>
    <cellStyle name="常规 14 14 8" xfId="18442"/>
    <cellStyle name="常规 14 14 8 2" xfId="18443"/>
    <cellStyle name="常规 14 14 9 2" xfId="18444"/>
    <cellStyle name="常规 14 15 10" xfId="18445"/>
    <cellStyle name="常规 14 20 10" xfId="18446"/>
    <cellStyle name="常规 14 15 10 2" xfId="18447"/>
    <cellStyle name="常规 14 20 10 2" xfId="18448"/>
    <cellStyle name="常规 14 15 11" xfId="18449"/>
    <cellStyle name="常规 14 20 11" xfId="18450"/>
    <cellStyle name="常规 14 15 11 2" xfId="18451"/>
    <cellStyle name="常规 14 20 11 2" xfId="18452"/>
    <cellStyle name="常规 14 15 12" xfId="18453"/>
    <cellStyle name="常规 14 20 12" xfId="18454"/>
    <cellStyle name="常规 14 6 2 3" xfId="18455"/>
    <cellStyle name="常规 14 15 12 2" xfId="18456"/>
    <cellStyle name="常规 14 20 12 2" xfId="18457"/>
    <cellStyle name="常规 14 15 13" xfId="18458"/>
    <cellStyle name="常规 14 20 13" xfId="18459"/>
    <cellStyle name="常规 23 18 17 2" xfId="18460"/>
    <cellStyle name="常规 23 23 17 2" xfId="18461"/>
    <cellStyle name="常规 14 15 14" xfId="18462"/>
    <cellStyle name="常规 14 20 14" xfId="18463"/>
    <cellStyle name="常规 17 7 12" xfId="18464"/>
    <cellStyle name="常规 22 7 12" xfId="18465"/>
    <cellStyle name="常规 14 6 4 3" xfId="18466"/>
    <cellStyle name="常规 14 15 14 2" xfId="18467"/>
    <cellStyle name="常规 14 20 14 2" xfId="18468"/>
    <cellStyle name="常规 3 5" xfId="18469"/>
    <cellStyle name="常规 14 6 6 3" xfId="18470"/>
    <cellStyle name="常规 14 15 16 2" xfId="18471"/>
    <cellStyle name="常规 14 20 16 2" xfId="18472"/>
    <cellStyle name="常规 14 15 17" xfId="18473"/>
    <cellStyle name="常规 14 20 17" xfId="18474"/>
    <cellStyle name="常规 14 15 18" xfId="18475"/>
    <cellStyle name="常规 14 20 18" xfId="18476"/>
    <cellStyle name="常规 14 15 2" xfId="18477"/>
    <cellStyle name="常规 14 20 2" xfId="18478"/>
    <cellStyle name="常规 14 15 2 2" xfId="18479"/>
    <cellStyle name="常规 14 20 2 2" xfId="18480"/>
    <cellStyle name="常规 14 15 3" xfId="18481"/>
    <cellStyle name="常规 14 20 3" xfId="18482"/>
    <cellStyle name="常规 14 15 3 2" xfId="18483"/>
    <cellStyle name="常规 14 20 3 2" xfId="18484"/>
    <cellStyle name="常规 14 15 4" xfId="18485"/>
    <cellStyle name="常规 14 20 4" xfId="18486"/>
    <cellStyle name="常规 14 15 4 2" xfId="18487"/>
    <cellStyle name="常规 14 20 4 2" xfId="18488"/>
    <cellStyle name="常规 14 15 5" xfId="18489"/>
    <cellStyle name="常规 14 20 5" xfId="18490"/>
    <cellStyle name="常规 14 15 5 2" xfId="18491"/>
    <cellStyle name="常规 14 20 5 2" xfId="18492"/>
    <cellStyle name="常规 14 15 6" xfId="18493"/>
    <cellStyle name="常规 14 20 6" xfId="18494"/>
    <cellStyle name="常规 14 15 6 2" xfId="18495"/>
    <cellStyle name="常规 14 20 6 2" xfId="18496"/>
    <cellStyle name="常规 14 15 7" xfId="18497"/>
    <cellStyle name="常规 14 20 7" xfId="18498"/>
    <cellStyle name="常规 14 15 7 2" xfId="18499"/>
    <cellStyle name="常规 14 20 7 2" xfId="18500"/>
    <cellStyle name="常规 14 15 8 2" xfId="18501"/>
    <cellStyle name="常规 14 20 8 2" xfId="18502"/>
    <cellStyle name="常规 14 15 9" xfId="18503"/>
    <cellStyle name="常规 14 20 9" xfId="18504"/>
    <cellStyle name="常规 14 16" xfId="18505"/>
    <cellStyle name="常规 14 21" xfId="18506"/>
    <cellStyle name="常规 14 16 10" xfId="18507"/>
    <cellStyle name="常规 14 21 10" xfId="18508"/>
    <cellStyle name="常规 14 16 10 2" xfId="18509"/>
    <cellStyle name="常规 14 21 10 2" xfId="18510"/>
    <cellStyle name="常规 14 16 11" xfId="18511"/>
    <cellStyle name="常规 14 21 11" xfId="18512"/>
    <cellStyle name="常规 14 16 11 2" xfId="18513"/>
    <cellStyle name="常规 14 21 11 2" xfId="18514"/>
    <cellStyle name="常规 14 16 12" xfId="18515"/>
    <cellStyle name="常规 14 21 12" xfId="18516"/>
    <cellStyle name="常规 14 16 12 2" xfId="18517"/>
    <cellStyle name="常规 14 21 12 2" xfId="18518"/>
    <cellStyle name="常规 14 16 13" xfId="18519"/>
    <cellStyle name="常规 14 21 13" xfId="18520"/>
    <cellStyle name="常规 14 16 13 2" xfId="18521"/>
    <cellStyle name="常规 14 21 13 2" xfId="18522"/>
    <cellStyle name="常规 14 16 14" xfId="18523"/>
    <cellStyle name="常规 14 21 14" xfId="18524"/>
    <cellStyle name="常规 14 16 15" xfId="18525"/>
    <cellStyle name="常规 14 21 15" xfId="18526"/>
    <cellStyle name="常规 14 16 15 2" xfId="18527"/>
    <cellStyle name="常规 14 21 15 2" xfId="18528"/>
    <cellStyle name="常规 14 16 16" xfId="18529"/>
    <cellStyle name="常规 14 21 16" xfId="18530"/>
    <cellStyle name="常规 14 16 17" xfId="18531"/>
    <cellStyle name="常规 14 21 17" xfId="18532"/>
    <cellStyle name="常规 14 16 17 2" xfId="18533"/>
    <cellStyle name="常规 14 21 17 2" xfId="18534"/>
    <cellStyle name="常规 14 16 18" xfId="18535"/>
    <cellStyle name="常规 14 21 18" xfId="18536"/>
    <cellStyle name="常规 14 16 2" xfId="18537"/>
    <cellStyle name="常规 14 21 2" xfId="18538"/>
    <cellStyle name="常规 14 16 2 2" xfId="18539"/>
    <cellStyle name="常规 14 21 2 2" xfId="18540"/>
    <cellStyle name="常规 14 16 3" xfId="18541"/>
    <cellStyle name="常规 14 21 3" xfId="18542"/>
    <cellStyle name="常规 14 16 3 2" xfId="18543"/>
    <cellStyle name="常规 14 21 3 2" xfId="18544"/>
    <cellStyle name="常规 14 16 4" xfId="18545"/>
    <cellStyle name="常规 14 21 4" xfId="18546"/>
    <cellStyle name="常规 14 16 4 2" xfId="18547"/>
    <cellStyle name="常规 14 21 4 2" xfId="18548"/>
    <cellStyle name="常规 14 16 5" xfId="18549"/>
    <cellStyle name="常规 14 21 5" xfId="18550"/>
    <cellStyle name="常规 14 16 5 2" xfId="18551"/>
    <cellStyle name="常规 14 21 5 2" xfId="18552"/>
    <cellStyle name="常规 14 16 6" xfId="18553"/>
    <cellStyle name="常规 14 21 6" xfId="18554"/>
    <cellStyle name="常规 2 35 4 2 2" xfId="18555"/>
    <cellStyle name="常规 2 40 4 2 2" xfId="18556"/>
    <cellStyle name="常规 14 16 6 2" xfId="18557"/>
    <cellStyle name="常规 14 21 6 2" xfId="18558"/>
    <cellStyle name="常规 14 16 7" xfId="18559"/>
    <cellStyle name="常规 14 21 7" xfId="18560"/>
    <cellStyle name="常规 14 16 7 2" xfId="18561"/>
    <cellStyle name="常规 14 21 7 2" xfId="18562"/>
    <cellStyle name="常规 14 16 8" xfId="18563"/>
    <cellStyle name="常规 14 21 8" xfId="18564"/>
    <cellStyle name="常规 14 16 8 2" xfId="18565"/>
    <cellStyle name="常规 14 21 8 2" xfId="18566"/>
    <cellStyle name="常规 14 16 9" xfId="18567"/>
    <cellStyle name="常规 14 21 9" xfId="18568"/>
    <cellStyle name="常规 14 16 9 2" xfId="18569"/>
    <cellStyle name="常规 14 21 9 2" xfId="18570"/>
    <cellStyle name="常规 14 17" xfId="18571"/>
    <cellStyle name="常规 14 22" xfId="18572"/>
    <cellStyle name="好 5 2 2" xfId="18573"/>
    <cellStyle name="常规 14 17 10" xfId="18574"/>
    <cellStyle name="常规 14 22 10" xfId="18575"/>
    <cellStyle name="好 5 2 2 2" xfId="18576"/>
    <cellStyle name="常规 14 17 10 2" xfId="18577"/>
    <cellStyle name="常规 14 22 10 2" xfId="18578"/>
    <cellStyle name="好 5 2 3" xfId="18579"/>
    <cellStyle name="常规 14 17 11" xfId="18580"/>
    <cellStyle name="常规 14 22 11" xfId="18581"/>
    <cellStyle name="常规 14 17 11 2" xfId="18582"/>
    <cellStyle name="常规 14 22 11 2" xfId="18583"/>
    <cellStyle name="好 5 2 4" xfId="18584"/>
    <cellStyle name="常规 14 17 12" xfId="18585"/>
    <cellStyle name="常规 14 22 12" xfId="18586"/>
    <cellStyle name="常规 14 17 12 2" xfId="18587"/>
    <cellStyle name="常规 14 22 12 2" xfId="18588"/>
    <cellStyle name="常规 14 17 2" xfId="18589"/>
    <cellStyle name="常规 14 22 2" xfId="18590"/>
    <cellStyle name="常规 14 17 2 2" xfId="18591"/>
    <cellStyle name="常规 14 22 2 2" xfId="18592"/>
    <cellStyle name="常规 27 47 2 2" xfId="18593"/>
    <cellStyle name="常规 27 52 2 2" xfId="18594"/>
    <cellStyle name="常规 14 17 3" xfId="18595"/>
    <cellStyle name="常规 14 22 3" xfId="18596"/>
    <cellStyle name="常规 27 47 2 2 2" xfId="18597"/>
    <cellStyle name="常规 14 17 3 2" xfId="18598"/>
    <cellStyle name="常规 14 22 3 2" xfId="18599"/>
    <cellStyle name="常规 27 47 2 3" xfId="18600"/>
    <cellStyle name="常规 14 17 4" xfId="18601"/>
    <cellStyle name="常规 14 22 4" xfId="18602"/>
    <cellStyle name="常规 27 47 2 3 2" xfId="18603"/>
    <cellStyle name="常规 14 17 4 2" xfId="18604"/>
    <cellStyle name="常规 14 22 4 2" xfId="18605"/>
    <cellStyle name="常规 27 47 2 4" xfId="18606"/>
    <cellStyle name="常规 14 17 5" xfId="18607"/>
    <cellStyle name="常规 14 22 5" xfId="18608"/>
    <cellStyle name="常规 14 17 5 2" xfId="18609"/>
    <cellStyle name="常规 14 22 5 2" xfId="18610"/>
    <cellStyle name="常规 14 17 6" xfId="18611"/>
    <cellStyle name="常规 14 22 6" xfId="18612"/>
    <cellStyle name="常规 2 35 4 3 2" xfId="18613"/>
    <cellStyle name="常规 2 40 4 3 2" xfId="18614"/>
    <cellStyle name="常规 14 17 6 2" xfId="18615"/>
    <cellStyle name="常规 14 22 6 2" xfId="18616"/>
    <cellStyle name="常规 14 17 7" xfId="18617"/>
    <cellStyle name="常规 14 22 7" xfId="18618"/>
    <cellStyle name="常规 14 17 7 2" xfId="18619"/>
    <cellStyle name="常规 14 22 7 2" xfId="18620"/>
    <cellStyle name="常规 14 17 8" xfId="18621"/>
    <cellStyle name="常规 14 22 8" xfId="18622"/>
    <cellStyle name="常规 14 17 8 2" xfId="18623"/>
    <cellStyle name="常规 14 22 8 2" xfId="18624"/>
    <cellStyle name="常规 14 17 9" xfId="18625"/>
    <cellStyle name="常规 14 22 9" xfId="18626"/>
    <cellStyle name="常规 14 17 9 2" xfId="18627"/>
    <cellStyle name="常规 14 22 9 2" xfId="18628"/>
    <cellStyle name="常规 14 18 10" xfId="18629"/>
    <cellStyle name="常规 14 23 10" xfId="18630"/>
    <cellStyle name="常规 14 18 10 2" xfId="18631"/>
    <cellStyle name="常规 14 23 10 2" xfId="18632"/>
    <cellStyle name="常规 14 18 11" xfId="18633"/>
    <cellStyle name="常规 14 23 11" xfId="18634"/>
    <cellStyle name="常规 14 18 11 2" xfId="18635"/>
    <cellStyle name="常规 14 23 11 2" xfId="18636"/>
    <cellStyle name="常规 14 18 12" xfId="18637"/>
    <cellStyle name="常规 14 23 12" xfId="18638"/>
    <cellStyle name="常规 14 18 12 2" xfId="18639"/>
    <cellStyle name="常规 14 23 12 2" xfId="18640"/>
    <cellStyle name="常规 14 18 2" xfId="18641"/>
    <cellStyle name="常规 14 23 2" xfId="18642"/>
    <cellStyle name="常规 17 10 2 3" xfId="18643"/>
    <cellStyle name="常规 22 10 2 3" xfId="18644"/>
    <cellStyle name="常规 14 18 2 2" xfId="18645"/>
    <cellStyle name="常规 14 23 2 2" xfId="18646"/>
    <cellStyle name="常规 27 47 3 2" xfId="18647"/>
    <cellStyle name="常规 27 52 3 2" xfId="18648"/>
    <cellStyle name="常规 14 18 3" xfId="18649"/>
    <cellStyle name="常规 14 23 3" xfId="18650"/>
    <cellStyle name="常规 17 10 3 3" xfId="18651"/>
    <cellStyle name="常规 22 10 3 3" xfId="18652"/>
    <cellStyle name="常规 27 47 3 2 2" xfId="18653"/>
    <cellStyle name="常规 26 3 13" xfId="18654"/>
    <cellStyle name="常规 14 18 3 2" xfId="18655"/>
    <cellStyle name="常规 14 23 3 2" xfId="18656"/>
    <cellStyle name="常规 27 47 3 3" xfId="18657"/>
    <cellStyle name="常规 14 18 4" xfId="18658"/>
    <cellStyle name="常规 14 23 4" xfId="18659"/>
    <cellStyle name="常规 17 10 4 3" xfId="18660"/>
    <cellStyle name="常规 22 10 4 3" xfId="18661"/>
    <cellStyle name="常规 27 47 3 3 2" xfId="18662"/>
    <cellStyle name="常规 14 18 4 2" xfId="18663"/>
    <cellStyle name="常规 14 23 4 2" xfId="18664"/>
    <cellStyle name="常规 27 47 3 4" xfId="18665"/>
    <cellStyle name="常规 14 18 5" xfId="18666"/>
    <cellStyle name="常规 14 23 5" xfId="18667"/>
    <cellStyle name="常规 22 10 5 3" xfId="18668"/>
    <cellStyle name="常规 14 18 5 2" xfId="18669"/>
    <cellStyle name="常规 14 23 5 2" xfId="18670"/>
    <cellStyle name="常规 14 18 6" xfId="18671"/>
    <cellStyle name="常规 14 23 6" xfId="18672"/>
    <cellStyle name="常规 22 10 6 3" xfId="18673"/>
    <cellStyle name="常规 14 18 6 2" xfId="18674"/>
    <cellStyle name="常规 14 23 6 2" xfId="18675"/>
    <cellStyle name="常规 14 18 7" xfId="18676"/>
    <cellStyle name="常规 14 23 7" xfId="18677"/>
    <cellStyle name="常规 22 10 7 3" xfId="18678"/>
    <cellStyle name="常规 14 18 7 2" xfId="18679"/>
    <cellStyle name="常规 14 23 7 2" xfId="18680"/>
    <cellStyle name="常规 14 18 8" xfId="18681"/>
    <cellStyle name="常规 14 23 8" xfId="18682"/>
    <cellStyle name="常规 26 4 13" xfId="18683"/>
    <cellStyle name="常规 14 18 8 2" xfId="18684"/>
    <cellStyle name="常规 14 23 8 2" xfId="18685"/>
    <cellStyle name="常规 14 18 9" xfId="18686"/>
    <cellStyle name="常规 14 23 9" xfId="18687"/>
    <cellStyle name="常规 14 18 9 2" xfId="18688"/>
    <cellStyle name="常规 14 23 9 2" xfId="18689"/>
    <cellStyle name="常规 14 19" xfId="18690"/>
    <cellStyle name="常规 14 24" xfId="18691"/>
    <cellStyle name="常规 14 19 10" xfId="18692"/>
    <cellStyle name="常规 14 24 10" xfId="18693"/>
    <cellStyle name="常规 14 19 10 2" xfId="18694"/>
    <cellStyle name="常规 14 24 10 2" xfId="18695"/>
    <cellStyle name="常规 14 19 11" xfId="18696"/>
    <cellStyle name="常规 14 24 11" xfId="18697"/>
    <cellStyle name="常规 14 19 11 2" xfId="18698"/>
    <cellStyle name="常规 14 24 11 2" xfId="18699"/>
    <cellStyle name="常规 14 19 12" xfId="18700"/>
    <cellStyle name="常规 14 24 12" xfId="18701"/>
    <cellStyle name="常规 14 19 12 2" xfId="18702"/>
    <cellStyle name="常规 14 24 12 2" xfId="18703"/>
    <cellStyle name="常规 14 19 2" xfId="18704"/>
    <cellStyle name="常规 14 24 2" xfId="18705"/>
    <cellStyle name="常规 17 11 2 3" xfId="18706"/>
    <cellStyle name="常规 22 11 2 3" xfId="18707"/>
    <cellStyle name="常规 14 19 2 2" xfId="18708"/>
    <cellStyle name="常规 14 24 2 2" xfId="18709"/>
    <cellStyle name="常规 27 47 4 2" xfId="18710"/>
    <cellStyle name="常规 14 19 3" xfId="18711"/>
    <cellStyle name="常规 14 24 3" xfId="18712"/>
    <cellStyle name="常规 17 11 3 3" xfId="18713"/>
    <cellStyle name="常规 22 11 3 3" xfId="18714"/>
    <cellStyle name="常规 27 47 4 2 2" xfId="18715"/>
    <cellStyle name="常规 26 8 13" xfId="18716"/>
    <cellStyle name="常规 14 19 3 2" xfId="18717"/>
    <cellStyle name="常规 14 24 3 2" xfId="18718"/>
    <cellStyle name="常规 27 47 4 3" xfId="18719"/>
    <cellStyle name="常规 14 19 4" xfId="18720"/>
    <cellStyle name="常规 14 24 4" xfId="18721"/>
    <cellStyle name="常规 17 11 4 3" xfId="18722"/>
    <cellStyle name="常规 22 11 4 3" xfId="18723"/>
    <cellStyle name="常规 27 47 4 3 2" xfId="18724"/>
    <cellStyle name="常规 14 19 4 2" xfId="18725"/>
    <cellStyle name="常规 14 24 4 2" xfId="18726"/>
    <cellStyle name="常规 27 47 4 4" xfId="18727"/>
    <cellStyle name="常规 14 19 5" xfId="18728"/>
    <cellStyle name="常规 14 24 5" xfId="18729"/>
    <cellStyle name="常规 14 19 6" xfId="18730"/>
    <cellStyle name="常规 14 24 6" xfId="18731"/>
    <cellStyle name="常规 14 19 6 2" xfId="18732"/>
    <cellStyle name="常规 14 24 6 2" xfId="18733"/>
    <cellStyle name="常规 14 19 7" xfId="18734"/>
    <cellStyle name="常规 14 24 7" xfId="18735"/>
    <cellStyle name="常规 14 19 7 2" xfId="18736"/>
    <cellStyle name="常规 14 24 7 2" xfId="18737"/>
    <cellStyle name="常规 14 19 8" xfId="18738"/>
    <cellStyle name="常规 14 24 8" xfId="18739"/>
    <cellStyle name="常规 26 9 13" xfId="18740"/>
    <cellStyle name="常规 14 19 8 2" xfId="18741"/>
    <cellStyle name="常规 14 24 8 2" xfId="18742"/>
    <cellStyle name="常规 14 19 9 2" xfId="18743"/>
    <cellStyle name="常规 14 24 9 2" xfId="18744"/>
    <cellStyle name="常规 4 87" xfId="18745"/>
    <cellStyle name="常规 14 2" xfId="18746"/>
    <cellStyle name="常规 14 2 10 2" xfId="18747"/>
    <cellStyle name="常规 14 2 10 3" xfId="18748"/>
    <cellStyle name="常规 14 2 11" xfId="18749"/>
    <cellStyle name="常规 14 2 11 2" xfId="18750"/>
    <cellStyle name="常规 14 2 11 3" xfId="18751"/>
    <cellStyle name="常规 14 2 12" xfId="18752"/>
    <cellStyle name="常规 14 2 13" xfId="18753"/>
    <cellStyle name="常规 14 2 14" xfId="18754"/>
    <cellStyle name="常规 14 2 14 2" xfId="18755"/>
    <cellStyle name="常规 14 2 15" xfId="18756"/>
    <cellStyle name="常规 14 2 20" xfId="18757"/>
    <cellStyle name="常规 14 2 15 2" xfId="18758"/>
    <cellStyle name="常规 14 2 20 2" xfId="18759"/>
    <cellStyle name="常规 14 2 16" xfId="18760"/>
    <cellStyle name="常规 14 2 21" xfId="18761"/>
    <cellStyle name="常规 14 2 16 2" xfId="18762"/>
    <cellStyle name="常规 14 2 21 2" xfId="18763"/>
    <cellStyle name="常规 33 11 9 2" xfId="18764"/>
    <cellStyle name="常规 14 2 17" xfId="18765"/>
    <cellStyle name="常规 14 2 22" xfId="18766"/>
    <cellStyle name="常规 14 2 18" xfId="18767"/>
    <cellStyle name="常规 14 2 23" xfId="18768"/>
    <cellStyle name="常规 17 37 9 2" xfId="18769"/>
    <cellStyle name="常规 17 42 9 2" xfId="18770"/>
    <cellStyle name="常规 22 37 9 2" xfId="18771"/>
    <cellStyle name="常规 22 42 9 2" xfId="18772"/>
    <cellStyle name="常规 14 2 19" xfId="18773"/>
    <cellStyle name="常规 14 2 24" xfId="18774"/>
    <cellStyle name="常规 14 2 19 2" xfId="18775"/>
    <cellStyle name="常规 14 2 24 2" xfId="18776"/>
    <cellStyle name="常规 14 2 2 2" xfId="18777"/>
    <cellStyle name="常规 14 2 2 2 2" xfId="18778"/>
    <cellStyle name="常规 7 11 14 2" xfId="18779"/>
    <cellStyle name="常规 14 2 2 3" xfId="18780"/>
    <cellStyle name="常规 14 2 2 4" xfId="18781"/>
    <cellStyle name="常规 14 2 2 6" xfId="18782"/>
    <cellStyle name="常规 14 2 2 7" xfId="18783"/>
    <cellStyle name="常规 14 2 25" xfId="18784"/>
    <cellStyle name="常规 14 2 30" xfId="18785"/>
    <cellStyle name="常规 14 2 25 2" xfId="18786"/>
    <cellStyle name="常规 14 2 26" xfId="18787"/>
    <cellStyle name="常规 14 2 31" xfId="18788"/>
    <cellStyle name="常规 29 2 8 2" xfId="18789"/>
    <cellStyle name="常规 14 2 27" xfId="18790"/>
    <cellStyle name="常规 14 2 32" xfId="18791"/>
    <cellStyle name="常规 14 2 28" xfId="18792"/>
    <cellStyle name="常规 14 2 33" xfId="18793"/>
    <cellStyle name="常规 14 2 29" xfId="18794"/>
    <cellStyle name="常规 14 2 3" xfId="18795"/>
    <cellStyle name="常规 14 2 3 2" xfId="18796"/>
    <cellStyle name="常规 14 2 3 2 2" xfId="18797"/>
    <cellStyle name="常规 7 11 15 2" xfId="18798"/>
    <cellStyle name="常规 14 2 3 3" xfId="18799"/>
    <cellStyle name="常规 14 2 3 4" xfId="18800"/>
    <cellStyle name="常规 14 2 3 6" xfId="18801"/>
    <cellStyle name="常规 14 2 3 7" xfId="18802"/>
    <cellStyle name="常规 14 2 4" xfId="18803"/>
    <cellStyle name="常规 14 2 4 2" xfId="18804"/>
    <cellStyle name="常规 14 2 4 2 2" xfId="18805"/>
    <cellStyle name="常规 7 11 16 2" xfId="18806"/>
    <cellStyle name="常规 14 2 4 3" xfId="18807"/>
    <cellStyle name="常规 14 2 4 4" xfId="18808"/>
    <cellStyle name="常规 14 2 4 5" xfId="18809"/>
    <cellStyle name="常规 14 2 4 6" xfId="18810"/>
    <cellStyle name="常规 14 2 4 7" xfId="18811"/>
    <cellStyle name="常规 14 2 5" xfId="18812"/>
    <cellStyle name="常规 14 2 5 2" xfId="18813"/>
    <cellStyle name="常规 15 36 5" xfId="18814"/>
    <cellStyle name="常规 15 41 5" xfId="18815"/>
    <cellStyle name="常规 14 2 5 2 2" xfId="18816"/>
    <cellStyle name="常规 7 11 17 2" xfId="18817"/>
    <cellStyle name="常规 14 2 5 3" xfId="18818"/>
    <cellStyle name="常规 15 37 5" xfId="18819"/>
    <cellStyle name="常规 15 42 5" xfId="18820"/>
    <cellStyle name="常规 14 2 5 3 2" xfId="18821"/>
    <cellStyle name="常规 15 37 6" xfId="18822"/>
    <cellStyle name="常规 15 42 6" xfId="18823"/>
    <cellStyle name="常规 14 2 5 3 3" xfId="18824"/>
    <cellStyle name="常规 14 2 5 4" xfId="18825"/>
    <cellStyle name="常规 27 26 18" xfId="18826"/>
    <cellStyle name="常规 27 31 18" xfId="18827"/>
    <cellStyle name="常规 15 38 5" xfId="18828"/>
    <cellStyle name="常规 15 43 5" xfId="18829"/>
    <cellStyle name="常规 14 2 5 4 2" xfId="18830"/>
    <cellStyle name="常规 14 2 5 5" xfId="18831"/>
    <cellStyle name="常规 14 2 5 6" xfId="18832"/>
    <cellStyle name="常规 14 2 5 7" xfId="18833"/>
    <cellStyle name="常规 14 2 6" xfId="18834"/>
    <cellStyle name="常规 23 37 13" xfId="18835"/>
    <cellStyle name="常规 23 42 13" xfId="18836"/>
    <cellStyle name="常规 14 2 6 2" xfId="18837"/>
    <cellStyle name="常规 23 37 13 2" xfId="18838"/>
    <cellStyle name="常规 23 42 13 2" xfId="18839"/>
    <cellStyle name="常规 14 2 6 2 2" xfId="18840"/>
    <cellStyle name="常规 23 37 14" xfId="18841"/>
    <cellStyle name="常规 23 42 14" xfId="18842"/>
    <cellStyle name="常规 14 2 6 3" xfId="18843"/>
    <cellStyle name="常规 23 37 15" xfId="18844"/>
    <cellStyle name="常规 23 42 15" xfId="18845"/>
    <cellStyle name="常规 14 2 6 4" xfId="18846"/>
    <cellStyle name="常规 23 37 16" xfId="18847"/>
    <cellStyle name="常规 23 42 16" xfId="18848"/>
    <cellStyle name="常规 14 2 6 5" xfId="18849"/>
    <cellStyle name="常规 23 37 17" xfId="18850"/>
    <cellStyle name="常规 23 42 17" xfId="18851"/>
    <cellStyle name="常规 14 2 6 6" xfId="18852"/>
    <cellStyle name="常规 23 37 18" xfId="18853"/>
    <cellStyle name="常规 23 42 18" xfId="18854"/>
    <cellStyle name="常规 14 2 6 7" xfId="18855"/>
    <cellStyle name="常规 14 2 7" xfId="18856"/>
    <cellStyle name="常规 14 2 7 2" xfId="18857"/>
    <cellStyle name="常规 14 2 7 3" xfId="18858"/>
    <cellStyle name="常规 14 2 8" xfId="18859"/>
    <cellStyle name="常规 14 2 8 2" xfId="18860"/>
    <cellStyle name="常规 14 2 8 3" xfId="18861"/>
    <cellStyle name="常规 14 2 9" xfId="18862"/>
    <cellStyle name="常规 14 2 9 2" xfId="18863"/>
    <cellStyle name="常规 14 2 9 3" xfId="18864"/>
    <cellStyle name="常规 14 25" xfId="18865"/>
    <cellStyle name="常规 14 30" xfId="18866"/>
    <cellStyle name="常规 14 25 10" xfId="18867"/>
    <cellStyle name="常规 14 30 10" xfId="18868"/>
    <cellStyle name="常规 14 25 10 2" xfId="18869"/>
    <cellStyle name="常规 14 30 10 2" xfId="18870"/>
    <cellStyle name="常规 14 25 11" xfId="18871"/>
    <cellStyle name="常规 14 30 11" xfId="18872"/>
    <cellStyle name="常规 14 25 11 2" xfId="18873"/>
    <cellStyle name="常规 14 30 11 2" xfId="18874"/>
    <cellStyle name="常规 14 25 12" xfId="18875"/>
    <cellStyle name="常规 14 30 12" xfId="18876"/>
    <cellStyle name="常规 15 6 2 3" xfId="18877"/>
    <cellStyle name="常规 14 25 12 2" xfId="18878"/>
    <cellStyle name="常规 14 30 12 2" xfId="18879"/>
    <cellStyle name="常规 14 25 2" xfId="18880"/>
    <cellStyle name="常规 14 30 2" xfId="18881"/>
    <cellStyle name="常规 17 12 2 3" xfId="18882"/>
    <cellStyle name="常规 14 25 2 2" xfId="18883"/>
    <cellStyle name="常规 14 30 2 2" xfId="18884"/>
    <cellStyle name="常规 27 47 5 2" xfId="18885"/>
    <cellStyle name="常规 14 25 3" xfId="18886"/>
    <cellStyle name="常规 14 30 3" xfId="18887"/>
    <cellStyle name="常规 14 25 4" xfId="18888"/>
    <cellStyle name="常规 14 30 4" xfId="18889"/>
    <cellStyle name="常规 17 12 4 3" xfId="18890"/>
    <cellStyle name="常规 14 25 4 2" xfId="18891"/>
    <cellStyle name="常规 14 30 4 2" xfId="18892"/>
    <cellStyle name="常规 14 25 5" xfId="18893"/>
    <cellStyle name="常规 14 30 5" xfId="18894"/>
    <cellStyle name="常规 14 25 5 2" xfId="18895"/>
    <cellStyle name="常规 14 30 5 2" xfId="18896"/>
    <cellStyle name="常规 14 25 6" xfId="18897"/>
    <cellStyle name="常规 14 30 6" xfId="18898"/>
    <cellStyle name="常规 14 25 6 2" xfId="18899"/>
    <cellStyle name="常规 14 30 6 2" xfId="18900"/>
    <cellStyle name="常规 14 25 7" xfId="18901"/>
    <cellStyle name="常规 14 30 7" xfId="18902"/>
    <cellStyle name="常规 14 25 7 2" xfId="18903"/>
    <cellStyle name="常规 14 30 7 2" xfId="18904"/>
    <cellStyle name="常规 14 25 8" xfId="18905"/>
    <cellStyle name="常规 14 30 8" xfId="18906"/>
    <cellStyle name="常规 14 25 8 2" xfId="18907"/>
    <cellStyle name="常规 14 30 8 2" xfId="18908"/>
    <cellStyle name="常规 14 25 9" xfId="18909"/>
    <cellStyle name="常规 14 30 9" xfId="18910"/>
    <cellStyle name="常规 14 26" xfId="18911"/>
    <cellStyle name="常规 14 31" xfId="18912"/>
    <cellStyle name="常规 14 26 10" xfId="18913"/>
    <cellStyle name="常规 14 31 10" xfId="18914"/>
    <cellStyle name="常规 14 26 10 2" xfId="18915"/>
    <cellStyle name="常规 14 31 10 2" xfId="18916"/>
    <cellStyle name="常规 14 26 11" xfId="18917"/>
    <cellStyle name="常规 14 31 11" xfId="18918"/>
    <cellStyle name="常规 14 26 11 2" xfId="18919"/>
    <cellStyle name="常规 14 31 11 2" xfId="18920"/>
    <cellStyle name="常规 14 26 12" xfId="18921"/>
    <cellStyle name="常规 14 31 12" xfId="18922"/>
    <cellStyle name="常规 14 26 12 2" xfId="18923"/>
    <cellStyle name="常规 14 31 12 2" xfId="18924"/>
    <cellStyle name="常规 14 26 2" xfId="18925"/>
    <cellStyle name="常规 14 31 2" xfId="18926"/>
    <cellStyle name="常规 17 13 2 3" xfId="18927"/>
    <cellStyle name="常规 14 26 2 2" xfId="18928"/>
    <cellStyle name="常规 14 31 2 2" xfId="18929"/>
    <cellStyle name="常规 27 47 6 2" xfId="18930"/>
    <cellStyle name="常规 14 26 3" xfId="18931"/>
    <cellStyle name="常规 14 31 3" xfId="18932"/>
    <cellStyle name="常规 17 13 3 3" xfId="18933"/>
    <cellStyle name="常规 14 26 3 2" xfId="18934"/>
    <cellStyle name="常规 14 31 3 2" xfId="18935"/>
    <cellStyle name="常规 14 26 4" xfId="18936"/>
    <cellStyle name="常规 14 31 4" xfId="18937"/>
    <cellStyle name="常规 17 13 4 3" xfId="18938"/>
    <cellStyle name="常规 14 26 4 2" xfId="18939"/>
    <cellStyle name="常规 14 31 4 2" xfId="18940"/>
    <cellStyle name="常规 14 26 5" xfId="18941"/>
    <cellStyle name="常规 14 31 5" xfId="18942"/>
    <cellStyle name="常规 14 26 5 2" xfId="18943"/>
    <cellStyle name="常规 14 31 5 2" xfId="18944"/>
    <cellStyle name="常规 14 26 6" xfId="18945"/>
    <cellStyle name="常规 14 31 6" xfId="18946"/>
    <cellStyle name="常规 14 26 6 2" xfId="18947"/>
    <cellStyle name="常规 14 31 6 2" xfId="18948"/>
    <cellStyle name="常规 14 26 7" xfId="18949"/>
    <cellStyle name="常规 14 31 7" xfId="18950"/>
    <cellStyle name="常规 14 26 7 2" xfId="18951"/>
    <cellStyle name="常规 14 31 7 2" xfId="18952"/>
    <cellStyle name="常规 14 26 8" xfId="18953"/>
    <cellStyle name="常规 14 31 8" xfId="18954"/>
    <cellStyle name="常规 14 26 8 2" xfId="18955"/>
    <cellStyle name="常规 14 31 8 2" xfId="18956"/>
    <cellStyle name="常规 14 26 9" xfId="18957"/>
    <cellStyle name="常规 14 31 9" xfId="18958"/>
    <cellStyle name="常规 14 26 9 2" xfId="18959"/>
    <cellStyle name="常规 14 31 9 2" xfId="18960"/>
    <cellStyle name="常规 27 3 8 2" xfId="18961"/>
    <cellStyle name="常规 17 15 11 2" xfId="18962"/>
    <cellStyle name="常规 17 20 11 2" xfId="18963"/>
    <cellStyle name="常规 22 15 11 2" xfId="18964"/>
    <cellStyle name="常规 22 20 11 2" xfId="18965"/>
    <cellStyle name="常规 14 27" xfId="18966"/>
    <cellStyle name="常规 14 32" xfId="18967"/>
    <cellStyle name="好 6 2 2" xfId="18968"/>
    <cellStyle name="常规 14 27 10" xfId="18969"/>
    <cellStyle name="常规 14 32 10" xfId="18970"/>
    <cellStyle name="好 6 2 2 2" xfId="18971"/>
    <cellStyle name="常规 14 27 10 2" xfId="18972"/>
    <cellStyle name="常规 14 32 10 2" xfId="18973"/>
    <cellStyle name="好 6 2 3" xfId="18974"/>
    <cellStyle name="常规 14 27 11" xfId="18975"/>
    <cellStyle name="常规 14 32 11" xfId="18976"/>
    <cellStyle name="常规 14 27 11 2" xfId="18977"/>
    <cellStyle name="常规 14 32 11 2" xfId="18978"/>
    <cellStyle name="好 6 2 4" xfId="18979"/>
    <cellStyle name="常规 14 27 12" xfId="18980"/>
    <cellStyle name="常规 14 32 12" xfId="18981"/>
    <cellStyle name="常规 14 27 12 2" xfId="18982"/>
    <cellStyle name="常规 14 32 12 2" xfId="18983"/>
    <cellStyle name="常规 14 27 2" xfId="18984"/>
    <cellStyle name="常规 14 32 2" xfId="18985"/>
    <cellStyle name="常规 29 3 2 8" xfId="18986"/>
    <cellStyle name="常规 17 14 2 3" xfId="18987"/>
    <cellStyle name="常规 14 27 2 2" xfId="18988"/>
    <cellStyle name="常规 14 32 2 2" xfId="18989"/>
    <cellStyle name="常规 27 47 7 2" xfId="18990"/>
    <cellStyle name="常规 14 27 3" xfId="18991"/>
    <cellStyle name="常规 14 32 3" xfId="18992"/>
    <cellStyle name="常规 17 14 3 3" xfId="18993"/>
    <cellStyle name="常规 14 27 3 2" xfId="18994"/>
    <cellStyle name="常规 14 32 3 2" xfId="18995"/>
    <cellStyle name="常规 14 27 4" xfId="18996"/>
    <cellStyle name="常规 14 32 4" xfId="18997"/>
    <cellStyle name="常规 17 14 4 3" xfId="18998"/>
    <cellStyle name="常规 14 27 4 2" xfId="18999"/>
    <cellStyle name="常规 14 32 4 2" xfId="19000"/>
    <cellStyle name="常规 14 27 5" xfId="19001"/>
    <cellStyle name="常规 14 32 5" xfId="19002"/>
    <cellStyle name="常规 14 27 5 2" xfId="19003"/>
    <cellStyle name="常规 14 32 5 2" xfId="19004"/>
    <cellStyle name="常规 14 27 6 2" xfId="19005"/>
    <cellStyle name="常规 14 32 6 2" xfId="19006"/>
    <cellStyle name="常规 14 27 7" xfId="19007"/>
    <cellStyle name="常规 14 32 7" xfId="19008"/>
    <cellStyle name="常规 14 27 7 2" xfId="19009"/>
    <cellStyle name="常规 14 32 7 2" xfId="19010"/>
    <cellStyle name="常规 14 27 8" xfId="19011"/>
    <cellStyle name="常规 14 32 8" xfId="19012"/>
    <cellStyle name="常规 14 27 8 2" xfId="19013"/>
    <cellStyle name="常规 14 32 8 2" xfId="19014"/>
    <cellStyle name="常规 14 27 9" xfId="19015"/>
    <cellStyle name="常规 14 32 9" xfId="19016"/>
    <cellStyle name="常规 14 27 9 2" xfId="19017"/>
    <cellStyle name="常规 14 32 9 2" xfId="19018"/>
    <cellStyle name="常规 3 11 8 2" xfId="19019"/>
    <cellStyle name="常规 14 28" xfId="19020"/>
    <cellStyle name="常规 14 33" xfId="19021"/>
    <cellStyle name="常规 14 28 13 2" xfId="19022"/>
    <cellStyle name="常规 14 33 13 2" xfId="19023"/>
    <cellStyle name="常规 14 28 14 2" xfId="19024"/>
    <cellStyle name="常规 14 33 14 2" xfId="19025"/>
    <cellStyle name="常规 14 28 17 2" xfId="19026"/>
    <cellStyle name="常规 14 33 17 2" xfId="19027"/>
    <cellStyle name="常规 14 28 2" xfId="19028"/>
    <cellStyle name="常规 14 33 2" xfId="19029"/>
    <cellStyle name="常规 17 15 2 3" xfId="19030"/>
    <cellStyle name="常规 17 20 2 3" xfId="19031"/>
    <cellStyle name="常规 14 28 2 2" xfId="19032"/>
    <cellStyle name="常规 14 33 2 2" xfId="19033"/>
    <cellStyle name="常规 27 47 8 2" xfId="19034"/>
    <cellStyle name="常规 14 28 3" xfId="19035"/>
    <cellStyle name="常规 14 33 3" xfId="19036"/>
    <cellStyle name="常规 27 3 13" xfId="19037"/>
    <cellStyle name="常规 17 15 3 3" xfId="19038"/>
    <cellStyle name="常规 17 20 3 3" xfId="19039"/>
    <cellStyle name="常规 14 28 3 2" xfId="19040"/>
    <cellStyle name="常规 14 33 3 2" xfId="19041"/>
    <cellStyle name="常规 14 28 4" xfId="19042"/>
    <cellStyle name="常规 14 33 4" xfId="19043"/>
    <cellStyle name="常规 17 15 4 3" xfId="19044"/>
    <cellStyle name="常规 17 20 4 3" xfId="19045"/>
    <cellStyle name="常规 14 28 4 2" xfId="19046"/>
    <cellStyle name="常规 14 33 4 2" xfId="19047"/>
    <cellStyle name="常规 14 28 5" xfId="19048"/>
    <cellStyle name="常规 14 33 5" xfId="19049"/>
    <cellStyle name="常规 14 28 5 2" xfId="19050"/>
    <cellStyle name="常规 14 33 5 2" xfId="19051"/>
    <cellStyle name="常规 14 28 6" xfId="19052"/>
    <cellStyle name="常规 14 33 6" xfId="19053"/>
    <cellStyle name="常规 14 28 6 2" xfId="19054"/>
    <cellStyle name="常规 14 33 6 2" xfId="19055"/>
    <cellStyle name="常规 14 28 7" xfId="19056"/>
    <cellStyle name="常规 14 33 7" xfId="19057"/>
    <cellStyle name="常规 14 28 7 2" xfId="19058"/>
    <cellStyle name="常规 14 33 7 2" xfId="19059"/>
    <cellStyle name="常规 14 28 8" xfId="19060"/>
    <cellStyle name="常规 14 33 8" xfId="19061"/>
    <cellStyle name="常规 27 4 13" xfId="19062"/>
    <cellStyle name="常规 14 28 8 2" xfId="19063"/>
    <cellStyle name="常规 14 33 8 2" xfId="19064"/>
    <cellStyle name="常规 14 28 9" xfId="19065"/>
    <cellStyle name="常规 14 33 9" xfId="19066"/>
    <cellStyle name="常规 14 28 9 2" xfId="19067"/>
    <cellStyle name="常规 14 33 9 2" xfId="19068"/>
    <cellStyle name="常规 14 29" xfId="19069"/>
    <cellStyle name="常规 14 34" xfId="19070"/>
    <cellStyle name="常规 14 29 10" xfId="19071"/>
    <cellStyle name="常规 14 34 10" xfId="19072"/>
    <cellStyle name="常规 14 29 10 2" xfId="19073"/>
    <cellStyle name="常规 14 34 10 2" xfId="19074"/>
    <cellStyle name="常规 14 29 11" xfId="19075"/>
    <cellStyle name="常规 14 34 11" xfId="19076"/>
    <cellStyle name="常规 14 29 11 2" xfId="19077"/>
    <cellStyle name="常规 14 34 11 2" xfId="19078"/>
    <cellStyle name="常规 14 29 12" xfId="19079"/>
    <cellStyle name="常规 14 34 12" xfId="19080"/>
    <cellStyle name="常规 14 29 12 2" xfId="19081"/>
    <cellStyle name="常规 14 34 12 2" xfId="19082"/>
    <cellStyle name="常规 14 29 13" xfId="19083"/>
    <cellStyle name="常规 14 34 13" xfId="19084"/>
    <cellStyle name="常规 14 29 13 2" xfId="19085"/>
    <cellStyle name="常规 14 34 13 2" xfId="19086"/>
    <cellStyle name="常规 14 29 14" xfId="19087"/>
    <cellStyle name="常规 14 34 14" xfId="19088"/>
    <cellStyle name="常规 14 29 14 2" xfId="19089"/>
    <cellStyle name="常规 14 34 14 2" xfId="19090"/>
    <cellStyle name="常规 14 29 15" xfId="19091"/>
    <cellStyle name="常规 14 34 15" xfId="19092"/>
    <cellStyle name="常规 14 29 15 2" xfId="19093"/>
    <cellStyle name="常规 14 34 15 2" xfId="19094"/>
    <cellStyle name="常规 14 29 16 2" xfId="19095"/>
    <cellStyle name="常规 14 34 16 2" xfId="19096"/>
    <cellStyle name="常规 14 29 17" xfId="19097"/>
    <cellStyle name="常规 14 34 17" xfId="19098"/>
    <cellStyle name="常规 14 29 17 2" xfId="19099"/>
    <cellStyle name="常规 14 34 17 2" xfId="19100"/>
    <cellStyle name="常规 17 56 2" xfId="19101"/>
    <cellStyle name="常规 17 61 2" xfId="19102"/>
    <cellStyle name="常规 22 56 2" xfId="19103"/>
    <cellStyle name="常规 22 61 2" xfId="19104"/>
    <cellStyle name="常规 14 29 18" xfId="19105"/>
    <cellStyle name="常规 14 34 18" xfId="19106"/>
    <cellStyle name="常规 14 29 2" xfId="19107"/>
    <cellStyle name="常规 14 34 2" xfId="19108"/>
    <cellStyle name="常规 17 16 2 3" xfId="19109"/>
    <cellStyle name="常规 17 21 2 3" xfId="19110"/>
    <cellStyle name="常规 14 29 2 2" xfId="19111"/>
    <cellStyle name="常规 14 34 2 2" xfId="19112"/>
    <cellStyle name="常规 27 47 9 2" xfId="19113"/>
    <cellStyle name="常规 14 29 3" xfId="19114"/>
    <cellStyle name="常规 14 34 3" xfId="19115"/>
    <cellStyle name="常规 27 8 13" xfId="19116"/>
    <cellStyle name="常规 17 16 3 3" xfId="19117"/>
    <cellStyle name="常规 17 21 3 3" xfId="19118"/>
    <cellStyle name="常规 14 29 3 2" xfId="19119"/>
    <cellStyle name="常规 14 34 3 2" xfId="19120"/>
    <cellStyle name="常规 14 29 4" xfId="19121"/>
    <cellStyle name="常规 14 34 4" xfId="19122"/>
    <cellStyle name="常规 17 16 4 3" xfId="19123"/>
    <cellStyle name="常规 17 21 4 3" xfId="19124"/>
    <cellStyle name="常规 14 29 4 2" xfId="19125"/>
    <cellStyle name="常规 14 34 4 2" xfId="19126"/>
    <cellStyle name="常规 14 29 5" xfId="19127"/>
    <cellStyle name="常规 14 34 5" xfId="19128"/>
    <cellStyle name="常规 14 29 5 2" xfId="19129"/>
    <cellStyle name="常规 14 34 5 2" xfId="19130"/>
    <cellStyle name="常规 14 29 6" xfId="19131"/>
    <cellStyle name="常规 14 34 6" xfId="19132"/>
    <cellStyle name="常规 14 29 6 2" xfId="19133"/>
    <cellStyle name="常规 14 34 6 2" xfId="19134"/>
    <cellStyle name="常规 4 88" xfId="19135"/>
    <cellStyle name="常规 14 3" xfId="19136"/>
    <cellStyle name="常规 14 3 10" xfId="19137"/>
    <cellStyle name="常规 14 3 10 2" xfId="19138"/>
    <cellStyle name="常规 14 3 14 2" xfId="19139"/>
    <cellStyle name="常规 14 3 15 2" xfId="19140"/>
    <cellStyle name="常规 14 3 16 2" xfId="19141"/>
    <cellStyle name="常规 14 3 17 2" xfId="19142"/>
    <cellStyle name="常规 14 3 18" xfId="19143"/>
    <cellStyle name="常规 17 7 14 2" xfId="19144"/>
    <cellStyle name="常规 22 7 14 2" xfId="19145"/>
    <cellStyle name="常规 14 3 19" xfId="19146"/>
    <cellStyle name="常规 14 3 2" xfId="19147"/>
    <cellStyle name="常规 14 3 2 2" xfId="19148"/>
    <cellStyle name="常规 14 3 2 2 2" xfId="19149"/>
    <cellStyle name="常规 14 3 2 3" xfId="19150"/>
    <cellStyle name="常规 14 3 3" xfId="19151"/>
    <cellStyle name="常规 14 3 3 10" xfId="19152"/>
    <cellStyle name="常规 29 2 2 3" xfId="19153"/>
    <cellStyle name="常规 14 3 3 10 2" xfId="19154"/>
    <cellStyle name="常规 29 2 2 3 2" xfId="19155"/>
    <cellStyle name="常规 14 3 3 10 2 2" xfId="19156"/>
    <cellStyle name="常规 14 3 3 10 2 3" xfId="19157"/>
    <cellStyle name="常规 29 2 2 4" xfId="19158"/>
    <cellStyle name="常规 14 3 3 10 3" xfId="19159"/>
    <cellStyle name="常规 29 2 2 5" xfId="19160"/>
    <cellStyle name="常规 14 3 3 10 4" xfId="19161"/>
    <cellStyle name="常规 29 2 2 6" xfId="19162"/>
    <cellStyle name="常规 14 3 3 10 5" xfId="19163"/>
    <cellStyle name="常规 29 2 2 7" xfId="19164"/>
    <cellStyle name="常规 14 3 3 10 6" xfId="19165"/>
    <cellStyle name="常规 29 2 2 8" xfId="19166"/>
    <cellStyle name="常规 14 3 3 10 7" xfId="19167"/>
    <cellStyle name="常规 29 2 2 9" xfId="19168"/>
    <cellStyle name="常规 27 46 7 2" xfId="19169"/>
    <cellStyle name="常规 14 3 3 10 8" xfId="19170"/>
    <cellStyle name="常规 14 3 3 2" xfId="19171"/>
    <cellStyle name="常规 14 3 3 2 2" xfId="19172"/>
    <cellStyle name="常规 14 3 3 3" xfId="19173"/>
    <cellStyle name="常规 14 3 3 4" xfId="19174"/>
    <cellStyle name="常规 14 3 3 5" xfId="19175"/>
    <cellStyle name="常规 14 3 3 6" xfId="19176"/>
    <cellStyle name="常规 14 3 3 7" xfId="19177"/>
    <cellStyle name="常规 42 4 10" xfId="19178"/>
    <cellStyle name="常规 33 29 8 2" xfId="19179"/>
    <cellStyle name="常规 33 34 8 2" xfId="19180"/>
    <cellStyle name="常规 14 3 3 8" xfId="19181"/>
    <cellStyle name="常规 14 3 4" xfId="19182"/>
    <cellStyle name="常规 14 3 4 2" xfId="19183"/>
    <cellStyle name="常规 14 3 4 3" xfId="19184"/>
    <cellStyle name="常规 14 3 5" xfId="19185"/>
    <cellStyle name="常规 14 3 6" xfId="19186"/>
    <cellStyle name="常规 23 47 13" xfId="19187"/>
    <cellStyle name="常规 14 3 6 2" xfId="19188"/>
    <cellStyle name="常规 23 47 14" xfId="19189"/>
    <cellStyle name="常规 14 3 6 3" xfId="19190"/>
    <cellStyle name="常规 14 3 7" xfId="19191"/>
    <cellStyle name="常规 14 3 7 2" xfId="19192"/>
    <cellStyle name="常规 14 3 7 3" xfId="19193"/>
    <cellStyle name="常规 14 3 8" xfId="19194"/>
    <cellStyle name="常规 14 3 8 2" xfId="19195"/>
    <cellStyle name="常规 14 3 8 3" xfId="19196"/>
    <cellStyle name="常规 14 3 9" xfId="19197"/>
    <cellStyle name="常规 14 3 9 2" xfId="19198"/>
    <cellStyle name="常规 2 26 2 3 2" xfId="19199"/>
    <cellStyle name="常规 2 31 2 3 2" xfId="19200"/>
    <cellStyle name="常规 14 35" xfId="19201"/>
    <cellStyle name="常规 14 40" xfId="19202"/>
    <cellStyle name="常规 14 35 10" xfId="19203"/>
    <cellStyle name="常规 14 40 10" xfId="19204"/>
    <cellStyle name="常规 14 35 10 2" xfId="19205"/>
    <cellStyle name="常规 14 40 10 2" xfId="19206"/>
    <cellStyle name="常规 14 35 11" xfId="19207"/>
    <cellStyle name="常规 14 40 11" xfId="19208"/>
    <cellStyle name="常规 14 35 11 2" xfId="19209"/>
    <cellStyle name="常规 14 40 11 2" xfId="19210"/>
    <cellStyle name="常规 14 35 12" xfId="19211"/>
    <cellStyle name="常规 14 40 12" xfId="19212"/>
    <cellStyle name="常规 14 35 12 2" xfId="19213"/>
    <cellStyle name="常规 14 40 12 2" xfId="19214"/>
    <cellStyle name="常规 14 35 13" xfId="19215"/>
    <cellStyle name="常规 14 40 13" xfId="19216"/>
    <cellStyle name="常规 14 35 14" xfId="19217"/>
    <cellStyle name="常规 14 40 14" xfId="19218"/>
    <cellStyle name="常规 14 35 14 2" xfId="19219"/>
    <cellStyle name="常规 14 40 14 2" xfId="19220"/>
    <cellStyle name="常规 14 35 16 2" xfId="19221"/>
    <cellStyle name="常规 14 40 16 2" xfId="19222"/>
    <cellStyle name="常规 14 35 17 2" xfId="19223"/>
    <cellStyle name="常规 14 40 17 2" xfId="19224"/>
    <cellStyle name="常规 14 35 2" xfId="19225"/>
    <cellStyle name="常规 14 40 2" xfId="19226"/>
    <cellStyle name="常规 17 17 2 3" xfId="19227"/>
    <cellStyle name="常规 17 22 2 3" xfId="19228"/>
    <cellStyle name="常规 14 35 2 2" xfId="19229"/>
    <cellStyle name="常规 14 40 2 2" xfId="19230"/>
    <cellStyle name="常规 27 8 10 2" xfId="19231"/>
    <cellStyle name="常规 14 35 3" xfId="19232"/>
    <cellStyle name="常规 14 40 3" xfId="19233"/>
    <cellStyle name="常规 17 17 3 3" xfId="19234"/>
    <cellStyle name="常规 17 22 3 3" xfId="19235"/>
    <cellStyle name="常规 14 35 3 2" xfId="19236"/>
    <cellStyle name="常规 14 40 3 2" xfId="19237"/>
    <cellStyle name="常规 14 35 4" xfId="19238"/>
    <cellStyle name="常规 14 40 4" xfId="19239"/>
    <cellStyle name="常规 17 17 4 3" xfId="19240"/>
    <cellStyle name="常规 17 22 4 3" xfId="19241"/>
    <cellStyle name="常规 14 35 4 2" xfId="19242"/>
    <cellStyle name="常规 14 40 4 2" xfId="19243"/>
    <cellStyle name="常规 14 35 5" xfId="19244"/>
    <cellStyle name="常规 14 40 5" xfId="19245"/>
    <cellStyle name="常规 14 35 5 2" xfId="19246"/>
    <cellStyle name="常规 14 40 5 2" xfId="19247"/>
    <cellStyle name="常规 14 35 6" xfId="19248"/>
    <cellStyle name="常规 14 40 6" xfId="19249"/>
    <cellStyle name="常规 14 35 6 2" xfId="19250"/>
    <cellStyle name="常规 14 40 6 2" xfId="19251"/>
    <cellStyle name="常规 14 36" xfId="19252"/>
    <cellStyle name="常规 14 41" xfId="19253"/>
    <cellStyle name="常规 14 36 10" xfId="19254"/>
    <cellStyle name="常规 14 41 10" xfId="19255"/>
    <cellStyle name="常规 14 36 10 2" xfId="19256"/>
    <cellStyle name="常规 14 41 10 2" xfId="19257"/>
    <cellStyle name="常规 14 36 11" xfId="19258"/>
    <cellStyle name="常规 14 41 11" xfId="19259"/>
    <cellStyle name="常规 14 36 11 2" xfId="19260"/>
    <cellStyle name="常规 14 41 11 2" xfId="19261"/>
    <cellStyle name="常规 2 9 35" xfId="19262"/>
    <cellStyle name="常规 2 9 40" xfId="19263"/>
    <cellStyle name="常规 14 36 12 2" xfId="19264"/>
    <cellStyle name="常规 14 41 12 2" xfId="19265"/>
    <cellStyle name="常规 14 36 13" xfId="19266"/>
    <cellStyle name="常规 14 41 13" xfId="19267"/>
    <cellStyle name="常规 14 36 13 2" xfId="19268"/>
    <cellStyle name="常规 14 41 13 2" xfId="19269"/>
    <cellStyle name="常规 14 36 14" xfId="19270"/>
    <cellStyle name="常规 14 41 14" xfId="19271"/>
    <cellStyle name="常规 14 36 15" xfId="19272"/>
    <cellStyle name="常规 14 41 15" xfId="19273"/>
    <cellStyle name="常规 14 36 15 2" xfId="19274"/>
    <cellStyle name="常规 14 41 15 2" xfId="19275"/>
    <cellStyle name="常规 14 36 16" xfId="19276"/>
    <cellStyle name="常规 14 41 16" xfId="19277"/>
    <cellStyle name="常规 14 36 16 2" xfId="19278"/>
    <cellStyle name="常规 14 41 16 2" xfId="19279"/>
    <cellStyle name="常规 14 36 17 2" xfId="19280"/>
    <cellStyle name="常规 14 41 17 2" xfId="19281"/>
    <cellStyle name="常规 14 36 18" xfId="19282"/>
    <cellStyle name="常规 14 41 18" xfId="19283"/>
    <cellStyle name="常规 14 36 2" xfId="19284"/>
    <cellStyle name="常规 14 41 2" xfId="19285"/>
    <cellStyle name="常规 17 18 2 3" xfId="19286"/>
    <cellStyle name="常规 17 23 2 3" xfId="19287"/>
    <cellStyle name="常规 14 36 2 2" xfId="19288"/>
    <cellStyle name="常规 14 41 2 2" xfId="19289"/>
    <cellStyle name="常规 27 8 11 2" xfId="19290"/>
    <cellStyle name="常规 14 36 3" xfId="19291"/>
    <cellStyle name="常规 14 41 3" xfId="19292"/>
    <cellStyle name="常规 17 18 3 3" xfId="19293"/>
    <cellStyle name="常规 17 23 3 3" xfId="19294"/>
    <cellStyle name="常规 14 36 3 2" xfId="19295"/>
    <cellStyle name="常规 14 41 3 2" xfId="19296"/>
    <cellStyle name="常规 14 36 4" xfId="19297"/>
    <cellStyle name="常规 14 41 4" xfId="19298"/>
    <cellStyle name="常规 17 18 4 3" xfId="19299"/>
    <cellStyle name="常规 17 23 4 3" xfId="19300"/>
    <cellStyle name="常规 14 36 4 2" xfId="19301"/>
    <cellStyle name="常规 14 41 4 2" xfId="19302"/>
    <cellStyle name="常规 14 36 5" xfId="19303"/>
    <cellStyle name="常规 14 41 5" xfId="19304"/>
    <cellStyle name="常规 14 36 5 2" xfId="19305"/>
    <cellStyle name="常规 14 41 5 2" xfId="19306"/>
    <cellStyle name="常规 14 36 6" xfId="19307"/>
    <cellStyle name="常规 14 41 6" xfId="19308"/>
    <cellStyle name="常规 14 36 6 2" xfId="19309"/>
    <cellStyle name="常规 14 41 6 2" xfId="19310"/>
    <cellStyle name="好 7 2 2" xfId="19311"/>
    <cellStyle name="常规 14 37 10" xfId="19312"/>
    <cellStyle name="常规 14 42 10" xfId="19313"/>
    <cellStyle name="好 7 2 2 2" xfId="19314"/>
    <cellStyle name="常规 14 37 10 2" xfId="19315"/>
    <cellStyle name="常规 14 42 10 2" xfId="19316"/>
    <cellStyle name="好 7 2 3" xfId="19317"/>
    <cellStyle name="常规 14 37 11" xfId="19318"/>
    <cellStyle name="常规 14 42 11" xfId="19319"/>
    <cellStyle name="常规 14 37 11 2" xfId="19320"/>
    <cellStyle name="常规 14 42 11 2" xfId="19321"/>
    <cellStyle name="常规 15 16 16 2" xfId="19322"/>
    <cellStyle name="常规 15 21 16 2" xfId="19323"/>
    <cellStyle name="好 7 2 4" xfId="19324"/>
    <cellStyle name="常规 14 37 12" xfId="19325"/>
    <cellStyle name="常规 14 42 12" xfId="19326"/>
    <cellStyle name="常规 14 37 12 2" xfId="19327"/>
    <cellStyle name="常规 14 42 12 2" xfId="19328"/>
    <cellStyle name="常规 14 37 17 2" xfId="19329"/>
    <cellStyle name="常规 14 42 17 2" xfId="19330"/>
    <cellStyle name="常规 14 37 2" xfId="19331"/>
    <cellStyle name="常规 14 42 2" xfId="19332"/>
    <cellStyle name="常规 17 19 2 3" xfId="19333"/>
    <cellStyle name="常规 17 24 2 3" xfId="19334"/>
    <cellStyle name="常规 14 37 2 2" xfId="19335"/>
    <cellStyle name="常规 14 42 2 2" xfId="19336"/>
    <cellStyle name="常规 27 8 12 2" xfId="19337"/>
    <cellStyle name="常规 17 16 3 2 2" xfId="19338"/>
    <cellStyle name="常规 17 21 3 2 2" xfId="19339"/>
    <cellStyle name="常规 14 37 3" xfId="19340"/>
    <cellStyle name="常规 14 42 3" xfId="19341"/>
    <cellStyle name="常规 14 37 4" xfId="19342"/>
    <cellStyle name="常规 14 42 4" xfId="19343"/>
    <cellStyle name="常规 17 19 4 3" xfId="19344"/>
    <cellStyle name="常规 17 24 4 3" xfId="19345"/>
    <cellStyle name="常规 14 37 4 2" xfId="19346"/>
    <cellStyle name="常规 14 42 4 2" xfId="19347"/>
    <cellStyle name="常规 14 37 5" xfId="19348"/>
    <cellStyle name="常规 14 42 5" xfId="19349"/>
    <cellStyle name="常规 14 37 5 2" xfId="19350"/>
    <cellStyle name="常规 14 42 5 2" xfId="19351"/>
    <cellStyle name="常规 14 37 6" xfId="19352"/>
    <cellStyle name="常规 14 42 6" xfId="19353"/>
    <cellStyle name="常规 14 37 6 2" xfId="19354"/>
    <cellStyle name="常规 14 42 6 2" xfId="19355"/>
    <cellStyle name="常规 15 16 5 2" xfId="19356"/>
    <cellStyle name="常规 15 21 5 2" xfId="19357"/>
    <cellStyle name="常规 14 37 9" xfId="19358"/>
    <cellStyle name="常规 14 42 9" xfId="19359"/>
    <cellStyle name="常规 14 37 9 2" xfId="19360"/>
    <cellStyle name="常规 14 42 9 2" xfId="19361"/>
    <cellStyle name="常规 14 38" xfId="19362"/>
    <cellStyle name="常规 14 43" xfId="19363"/>
    <cellStyle name="常规 14 38 10" xfId="19364"/>
    <cellStyle name="常规 14 43 10" xfId="19365"/>
    <cellStyle name="常规 14 38 10 2" xfId="19366"/>
    <cellStyle name="常规 14 43 10 2" xfId="19367"/>
    <cellStyle name="常规 14 38 11" xfId="19368"/>
    <cellStyle name="常规 14 43 11" xfId="19369"/>
    <cellStyle name="常规 14 38 12" xfId="19370"/>
    <cellStyle name="常规 14 43 12" xfId="19371"/>
    <cellStyle name="常规 14 38 12 2" xfId="19372"/>
    <cellStyle name="常规 14 43 12 2" xfId="19373"/>
    <cellStyle name="常规 14 38 13" xfId="19374"/>
    <cellStyle name="常规 14 43 13" xfId="19375"/>
    <cellStyle name="常规 14 38 13 2" xfId="19376"/>
    <cellStyle name="常规 14 43 13 2" xfId="19377"/>
    <cellStyle name="常规 14 38 14" xfId="19378"/>
    <cellStyle name="常规 14 43 14" xfId="19379"/>
    <cellStyle name="常规 14 38 14 2" xfId="19380"/>
    <cellStyle name="常规 14 43 14 2" xfId="19381"/>
    <cellStyle name="常规 14 38 15" xfId="19382"/>
    <cellStyle name="常规 14 43 15" xfId="19383"/>
    <cellStyle name="常规 14 38 15 2" xfId="19384"/>
    <cellStyle name="常规 14 43 15 2" xfId="19385"/>
    <cellStyle name="常规 14 38 17 2" xfId="19386"/>
    <cellStyle name="常规 14 43 17 2" xfId="19387"/>
    <cellStyle name="常规 14 38 18" xfId="19388"/>
    <cellStyle name="常规 14 43 18" xfId="19389"/>
    <cellStyle name="常规 14 38 5 2" xfId="19390"/>
    <cellStyle name="常规 14 43 5 2" xfId="19391"/>
    <cellStyle name="常规 14 38 6 2" xfId="19392"/>
    <cellStyle name="常规 14 43 6 2" xfId="19393"/>
    <cellStyle name="常规 17 14 3 3 2" xfId="19394"/>
    <cellStyle name="常规 14 39" xfId="19395"/>
    <cellStyle name="常规 14 44" xfId="19396"/>
    <cellStyle name="常规 14 39 10" xfId="19397"/>
    <cellStyle name="常规 14 44 10" xfId="19398"/>
    <cellStyle name="常规 14 39 10 2" xfId="19399"/>
    <cellStyle name="常规 14 44 10 2" xfId="19400"/>
    <cellStyle name="常规 14 39 11" xfId="19401"/>
    <cellStyle name="常规 14 44 11" xfId="19402"/>
    <cellStyle name="常规 14 39 11 2" xfId="19403"/>
    <cellStyle name="常规 14 44 11 2" xfId="19404"/>
    <cellStyle name="常规 26 26 14" xfId="19405"/>
    <cellStyle name="常规 26 31 14" xfId="19406"/>
    <cellStyle name="常规 14 39 12" xfId="19407"/>
    <cellStyle name="常规 14 44 12" xfId="19408"/>
    <cellStyle name="常规 14 39 12 2" xfId="19409"/>
    <cellStyle name="常规 14 44 12 2" xfId="19410"/>
    <cellStyle name="常规 14 39 13 2" xfId="19411"/>
    <cellStyle name="常规 14 44 13 2" xfId="19412"/>
    <cellStyle name="常规 14 39 14" xfId="19413"/>
    <cellStyle name="常规 14 44 14" xfId="19414"/>
    <cellStyle name="常规 14 39 14 2" xfId="19415"/>
    <cellStyle name="常规 14 44 14 2" xfId="19416"/>
    <cellStyle name="常规 14 39 16" xfId="19417"/>
    <cellStyle name="常规 14 44 16" xfId="19418"/>
    <cellStyle name="常规 14 39 16 2" xfId="19419"/>
    <cellStyle name="常规 14 44 16 2" xfId="19420"/>
    <cellStyle name="常规 26 27 14" xfId="19421"/>
    <cellStyle name="常规 26 32 14" xfId="19422"/>
    <cellStyle name="常规 14 39 17" xfId="19423"/>
    <cellStyle name="常规 14 44 17" xfId="19424"/>
    <cellStyle name="常规 14 39 17 2" xfId="19425"/>
    <cellStyle name="常规 14 44 17 2" xfId="19426"/>
    <cellStyle name="常规 14 39 18" xfId="19427"/>
    <cellStyle name="常规 14 44 18" xfId="19428"/>
    <cellStyle name="常规 2 39 2 3 2" xfId="19429"/>
    <cellStyle name="常规 17 26 2 3" xfId="19430"/>
    <cellStyle name="常规 17 31 2 3" xfId="19431"/>
    <cellStyle name="常规 14 39 2 2" xfId="19432"/>
    <cellStyle name="常规 14 44 2 2" xfId="19433"/>
    <cellStyle name="常规 17 26 4 3" xfId="19434"/>
    <cellStyle name="常规 17 31 4 3" xfId="19435"/>
    <cellStyle name="常规 14 39 4 2" xfId="19436"/>
    <cellStyle name="常规 14 44 4 2" xfId="19437"/>
    <cellStyle name="常规 14 39 5" xfId="19438"/>
    <cellStyle name="常规 14 44 5" xfId="19439"/>
    <cellStyle name="常规 14 39 5 2" xfId="19440"/>
    <cellStyle name="常规 14 44 5 2" xfId="19441"/>
    <cellStyle name="常规 14 39 6" xfId="19442"/>
    <cellStyle name="常规 14 44 6" xfId="19443"/>
    <cellStyle name="常规 14 39 6 2" xfId="19444"/>
    <cellStyle name="常规 14 44 6 2" xfId="19445"/>
    <cellStyle name="常规 15 16 7 2" xfId="19446"/>
    <cellStyle name="常规 15 21 7 2" xfId="19447"/>
    <cellStyle name="常规 14 39 9" xfId="19448"/>
    <cellStyle name="常规 14 44 9" xfId="19449"/>
    <cellStyle name="常规 14 39 9 2" xfId="19450"/>
    <cellStyle name="常规 14 44 9 2" xfId="19451"/>
    <cellStyle name="常规 4 89" xfId="19452"/>
    <cellStyle name="常规 14 4" xfId="19453"/>
    <cellStyle name="常规 14 4 10" xfId="19454"/>
    <cellStyle name="常规 14 4 10 2" xfId="19455"/>
    <cellStyle name="常规 14 4 11" xfId="19456"/>
    <cellStyle name="常规 14 4 11 2" xfId="19457"/>
    <cellStyle name="常规 14 4 12" xfId="19458"/>
    <cellStyle name="常规 14 4 12 2" xfId="19459"/>
    <cellStyle name="常规 14 4 13" xfId="19460"/>
    <cellStyle name="常规 14 4 13 2" xfId="19461"/>
    <cellStyle name="常规 14 4 14" xfId="19462"/>
    <cellStyle name="常规 31 2 2 8" xfId="19463"/>
    <cellStyle name="常规 14 4 14 2" xfId="19464"/>
    <cellStyle name="常规 14 4 15" xfId="19465"/>
    <cellStyle name="常规 14 4 15 2" xfId="19466"/>
    <cellStyle name="常规 27 39 14 2" xfId="19467"/>
    <cellStyle name="常规 27 44 14 2" xfId="19468"/>
    <cellStyle name="常规 14 4 16" xfId="19469"/>
    <cellStyle name="常规 14 4 16 2" xfId="19470"/>
    <cellStyle name="常规 14 4 17" xfId="19471"/>
    <cellStyle name="常规 14 4 17 2" xfId="19472"/>
    <cellStyle name="常规 14 4 18" xfId="19473"/>
    <cellStyle name="常规 14 4 19" xfId="19474"/>
    <cellStyle name="常规 14 4 2" xfId="19475"/>
    <cellStyle name="常规 14 4 2 2" xfId="19476"/>
    <cellStyle name="常规 14 4 2 2 2" xfId="19477"/>
    <cellStyle name="常规 14 4 2 3" xfId="19478"/>
    <cellStyle name="常规 14 4 3" xfId="19479"/>
    <cellStyle name="常规 14 4 3 2" xfId="19480"/>
    <cellStyle name="常规 14 4 3 3" xfId="19481"/>
    <cellStyle name="常规 14 4 4" xfId="19482"/>
    <cellStyle name="常规 14 4 4 2" xfId="19483"/>
    <cellStyle name="常规 14 4 4 3" xfId="19484"/>
    <cellStyle name="常规 14 4 5" xfId="19485"/>
    <cellStyle name="常规 14 4 5 2" xfId="19486"/>
    <cellStyle name="常规 14 4 5 3" xfId="19487"/>
    <cellStyle name="常规 14 4 6" xfId="19488"/>
    <cellStyle name="常规 14 4 6 2" xfId="19489"/>
    <cellStyle name="常规 14 4 6 3" xfId="19490"/>
    <cellStyle name="常规 14 4 7" xfId="19491"/>
    <cellStyle name="常规 14 4 7 2" xfId="19492"/>
    <cellStyle name="常规 14 4 7 3" xfId="19493"/>
    <cellStyle name="常规 14 4 8" xfId="19494"/>
    <cellStyle name="常规 14 4 8 2" xfId="19495"/>
    <cellStyle name="常规 14 45 10" xfId="19496"/>
    <cellStyle name="常规 14 45 10 2" xfId="19497"/>
    <cellStyle name="常规 3 2 5 2" xfId="19498"/>
    <cellStyle name="常规 14 45 11" xfId="19499"/>
    <cellStyle name="常规 14 45 11 2" xfId="19500"/>
    <cellStyle name="常规 3 2 5 3" xfId="19501"/>
    <cellStyle name="常规 2 14 2" xfId="19502"/>
    <cellStyle name="常规 14 45 12" xfId="19503"/>
    <cellStyle name="常规 2 14 2 2" xfId="19504"/>
    <cellStyle name="常规 17 6 2 3" xfId="19505"/>
    <cellStyle name="常规 14 45 12 2" xfId="19506"/>
    <cellStyle name="常规 2 14 3" xfId="19507"/>
    <cellStyle name="常规 14 45 13" xfId="19508"/>
    <cellStyle name="常规 2 14 3 2" xfId="19509"/>
    <cellStyle name="常规 17 6 3 3" xfId="19510"/>
    <cellStyle name="常规 15 10 10" xfId="19511"/>
    <cellStyle name="常规 14 45 13 2" xfId="19512"/>
    <cellStyle name="常规 2 14 4" xfId="19513"/>
    <cellStyle name="常规 14 45 14" xfId="19514"/>
    <cellStyle name="常规 2 14 4 2" xfId="19515"/>
    <cellStyle name="常规 17 6 4 3" xfId="19516"/>
    <cellStyle name="常规 14 45 14 2" xfId="19517"/>
    <cellStyle name="常规 2 14 5" xfId="19518"/>
    <cellStyle name="常规 14 45 15" xfId="19519"/>
    <cellStyle name="常规 2 14 5 2" xfId="19520"/>
    <cellStyle name="常规 14 45 15 2" xfId="19521"/>
    <cellStyle name="常规 2 14 6" xfId="19522"/>
    <cellStyle name="常规 14 45 16" xfId="19523"/>
    <cellStyle name="常规 2 14 6 2" xfId="19524"/>
    <cellStyle name="常规 14 45 16 2" xfId="19525"/>
    <cellStyle name="常规 2 14 8" xfId="19526"/>
    <cellStyle name="常规 14 45 18" xfId="19527"/>
    <cellStyle name="汇总 13" xfId="19528"/>
    <cellStyle name="常规 2 39 3 3 2" xfId="19529"/>
    <cellStyle name="常规 17 27 2 3" xfId="19530"/>
    <cellStyle name="常规 17 32 2 3" xfId="19531"/>
    <cellStyle name="常规 14 45 2 2" xfId="19532"/>
    <cellStyle name="注释 4 4 4" xfId="19533"/>
    <cellStyle name="常规 9 59 3" xfId="19534"/>
    <cellStyle name="常规 2 107" xfId="19535"/>
    <cellStyle name="常规 2 112" xfId="19536"/>
    <cellStyle name="常规 14 45 4" xfId="19537"/>
    <cellStyle name="常规 17 27 4 3" xfId="19538"/>
    <cellStyle name="常规 17 32 4 3" xfId="19539"/>
    <cellStyle name="常规 14 45 4 2" xfId="19540"/>
    <cellStyle name="注释 4 4 5" xfId="19541"/>
    <cellStyle name="常规 9 59 4" xfId="19542"/>
    <cellStyle name="常规 2 108" xfId="19543"/>
    <cellStyle name="常规 2 113" xfId="19544"/>
    <cellStyle name="常规 14 45 5" xfId="19545"/>
    <cellStyle name="常规 14 45 5 2" xfId="19546"/>
    <cellStyle name="注释 4 4 6" xfId="19547"/>
    <cellStyle name="常规 2 109" xfId="19548"/>
    <cellStyle name="常规 2 114" xfId="19549"/>
    <cellStyle name="常规 14 45 6" xfId="19550"/>
    <cellStyle name="常规 14 45 6 2" xfId="19551"/>
    <cellStyle name="常规 2 117" xfId="19552"/>
    <cellStyle name="常规 2 122" xfId="19553"/>
    <cellStyle name="常规 15 16 8 2" xfId="19554"/>
    <cellStyle name="常规 15 21 8 2" xfId="19555"/>
    <cellStyle name="常规 14 45 9" xfId="19556"/>
    <cellStyle name="常规 14 45 9 2" xfId="19557"/>
    <cellStyle name="常规 14 46" xfId="19558"/>
    <cellStyle name="常规 14 51" xfId="19559"/>
    <cellStyle name="常规 14 46 10" xfId="19560"/>
    <cellStyle name="常规 14 46 10 2" xfId="19561"/>
    <cellStyle name="常规 14 46 11 2" xfId="19562"/>
    <cellStyle name="常规 2 19 2" xfId="19563"/>
    <cellStyle name="常规 2 24 2" xfId="19564"/>
    <cellStyle name="常规 14 46 12" xfId="19565"/>
    <cellStyle name="常规 2 19 2 2" xfId="19566"/>
    <cellStyle name="常规 2 24 2 2" xfId="19567"/>
    <cellStyle name="常规 14 46 12 2" xfId="19568"/>
    <cellStyle name="常规 2 19 3" xfId="19569"/>
    <cellStyle name="常规 2 24 3" xfId="19570"/>
    <cellStyle name="常规 14 46 13" xfId="19571"/>
    <cellStyle name="常规 2 19 3 2" xfId="19572"/>
    <cellStyle name="常规 2 24 3 2" xfId="19573"/>
    <cellStyle name="常规 14 46 13 2" xfId="19574"/>
    <cellStyle name="常规 2 19 4" xfId="19575"/>
    <cellStyle name="常规 2 24 4" xfId="19576"/>
    <cellStyle name="常规 14 46 14" xfId="19577"/>
    <cellStyle name="常规 2 19 4 2" xfId="19578"/>
    <cellStyle name="常规 2 24 4 2" xfId="19579"/>
    <cellStyle name="常规 14 46 14 2" xfId="19580"/>
    <cellStyle name="常规 2 19 5" xfId="19581"/>
    <cellStyle name="常规 2 24 5" xfId="19582"/>
    <cellStyle name="常规 17 28 2 3 2" xfId="19583"/>
    <cellStyle name="常规 17 33 2 3 2" xfId="19584"/>
    <cellStyle name="常规 14 46 15" xfId="19585"/>
    <cellStyle name="常规 2 19 5 2" xfId="19586"/>
    <cellStyle name="常规 2 24 5 2" xfId="19587"/>
    <cellStyle name="常规 14 46 15 2" xfId="19588"/>
    <cellStyle name="常规 2 19 6" xfId="19589"/>
    <cellStyle name="常规 2 24 6" xfId="19590"/>
    <cellStyle name="常规 14 46 16" xfId="19591"/>
    <cellStyle name="常规 2 19 6 2" xfId="19592"/>
    <cellStyle name="常规 2 24 6 2" xfId="19593"/>
    <cellStyle name="常规 14 46 16 2" xfId="19594"/>
    <cellStyle name="常规 2 19 8" xfId="19595"/>
    <cellStyle name="常规 2 24 8" xfId="19596"/>
    <cellStyle name="常规 14 46 18" xfId="19597"/>
    <cellStyle name="常规 2 39 4 3" xfId="19598"/>
    <cellStyle name="常规 14 46 2" xfId="19599"/>
    <cellStyle name="常规 14 51 2" xfId="19600"/>
    <cellStyle name="常规 2 39 4 3 2" xfId="19601"/>
    <cellStyle name="常规 17 28 2 3" xfId="19602"/>
    <cellStyle name="常规 17 33 2 3" xfId="19603"/>
    <cellStyle name="常规 14 46 2 2" xfId="19604"/>
    <cellStyle name="常规 14 46 5 2" xfId="19605"/>
    <cellStyle name="常规 14 46 6 2" xfId="19606"/>
    <cellStyle name="常规 14 46 8 2" xfId="19607"/>
    <cellStyle name="常规 14 46 9 2" xfId="19608"/>
    <cellStyle name="好 8 2 2" xfId="19609"/>
    <cellStyle name="常规 14 47 10" xfId="19610"/>
    <cellStyle name="好 8 2 2 2" xfId="19611"/>
    <cellStyle name="常规 14 47 10 2" xfId="19612"/>
    <cellStyle name="常规 2 29 2" xfId="19613"/>
    <cellStyle name="常规 2 34 2" xfId="19614"/>
    <cellStyle name="好 8 2 4" xfId="19615"/>
    <cellStyle name="常规 14 47 12" xfId="19616"/>
    <cellStyle name="常规 2 29 2 2" xfId="19617"/>
    <cellStyle name="常规 2 34 2 2" xfId="19618"/>
    <cellStyle name="常规 14 47 12 2" xfId="19619"/>
    <cellStyle name="常规 2 29 3 2" xfId="19620"/>
    <cellStyle name="常规 2 34 3 2" xfId="19621"/>
    <cellStyle name="常规 14 47 13 2" xfId="19622"/>
    <cellStyle name="常规 2 29 4" xfId="19623"/>
    <cellStyle name="常规 2 34 4" xfId="19624"/>
    <cellStyle name="好 8 2 6" xfId="19625"/>
    <cellStyle name="常规 14 47 14" xfId="19626"/>
    <cellStyle name="常规 2 29 4 2" xfId="19627"/>
    <cellStyle name="常规 2 34 4 2" xfId="19628"/>
    <cellStyle name="常规 14 47 14 2" xfId="19629"/>
    <cellStyle name="常规 2 29 5" xfId="19630"/>
    <cellStyle name="常规 2 34 5" xfId="19631"/>
    <cellStyle name="好 8 2 7" xfId="19632"/>
    <cellStyle name="常规 14 47 15" xfId="19633"/>
    <cellStyle name="常规 2 29 6" xfId="19634"/>
    <cellStyle name="常规 2 34 6" xfId="19635"/>
    <cellStyle name="好 8 2 8" xfId="19636"/>
    <cellStyle name="常规 14 47 16" xfId="19637"/>
    <cellStyle name="常规 2 29 6 2" xfId="19638"/>
    <cellStyle name="常规 2 34 6 2" xfId="19639"/>
    <cellStyle name="常规 14 47 16 2" xfId="19640"/>
    <cellStyle name="常规 2 29 7" xfId="19641"/>
    <cellStyle name="常规 2 34 7" xfId="19642"/>
    <cellStyle name="常规 14 47 17" xfId="19643"/>
    <cellStyle name="常规 2 29 7 2" xfId="19644"/>
    <cellStyle name="常规 2 34 7 2" xfId="19645"/>
    <cellStyle name="常规 14 47 17 2" xfId="19646"/>
    <cellStyle name="常规 2 29 8" xfId="19647"/>
    <cellStyle name="常规 2 34 8" xfId="19648"/>
    <cellStyle name="常规 14 47 18" xfId="19649"/>
    <cellStyle name="常规 14 47 2" xfId="19650"/>
    <cellStyle name="常规 14 52 2" xfId="19651"/>
    <cellStyle name="常规 17 29 2 3" xfId="19652"/>
    <cellStyle name="常规 17 34 2 3" xfId="19653"/>
    <cellStyle name="常规 14 47 2 2" xfId="19654"/>
    <cellStyle name="常规 17 29 3 3" xfId="19655"/>
    <cellStyle name="常规 17 34 3 3" xfId="19656"/>
    <cellStyle name="常规 14 47 3 2" xfId="19657"/>
    <cellStyle name="常规 14 47 4" xfId="19658"/>
    <cellStyle name="常规 17 29 4 3" xfId="19659"/>
    <cellStyle name="常规 17 34 4 3" xfId="19660"/>
    <cellStyle name="常规 14 47 4 2" xfId="19661"/>
    <cellStyle name="常规 14 47 5" xfId="19662"/>
    <cellStyle name="常规 14 47 5 2" xfId="19663"/>
    <cellStyle name="常规 14 47 6" xfId="19664"/>
    <cellStyle name="常规 14 47 6 2" xfId="19665"/>
    <cellStyle name="常规 14 47 7" xfId="19666"/>
    <cellStyle name="常规 14 47 7 2" xfId="19667"/>
    <cellStyle name="常规 3 16 17 2" xfId="19668"/>
    <cellStyle name="常规 3 21 17 2" xfId="19669"/>
    <cellStyle name="常规 14 47 8" xfId="19670"/>
    <cellStyle name="常规 14 47 8 2" xfId="19671"/>
    <cellStyle name="常规 14 47 9" xfId="19672"/>
    <cellStyle name="常规 14 47 9 2" xfId="19673"/>
    <cellStyle name="常规 14 48" xfId="19674"/>
    <cellStyle name="常规 14 53" xfId="19675"/>
    <cellStyle name="常规 14 48 10" xfId="19676"/>
    <cellStyle name="常规 14 48 10 2" xfId="19677"/>
    <cellStyle name="常规 14 48 11" xfId="19678"/>
    <cellStyle name="常规 2 39 2" xfId="19679"/>
    <cellStyle name="常规 2 44 2" xfId="19680"/>
    <cellStyle name="常规 14 48 12" xfId="19681"/>
    <cellStyle name="常规 2 39 3" xfId="19682"/>
    <cellStyle name="常规 2 44 3" xfId="19683"/>
    <cellStyle name="常规 14 48 13" xfId="19684"/>
    <cellStyle name="常规 2 39 4" xfId="19685"/>
    <cellStyle name="常规 2 44 4" xfId="19686"/>
    <cellStyle name="常规 79 13 2" xfId="19687"/>
    <cellStyle name="常规 14 48 14" xfId="19688"/>
    <cellStyle name="常规 2 5 9" xfId="19689"/>
    <cellStyle name="常规 2 39 4 2" xfId="19690"/>
    <cellStyle name="常规 14 48 14 2" xfId="19691"/>
    <cellStyle name="常规 2 39 5" xfId="19692"/>
    <cellStyle name="常规 14 48 15" xfId="19693"/>
    <cellStyle name="常规 14 48 2" xfId="19694"/>
    <cellStyle name="常规 14 53 2" xfId="19695"/>
    <cellStyle name="常规 17 35 2 3" xfId="19696"/>
    <cellStyle name="常规 17 40 2 3" xfId="19697"/>
    <cellStyle name="常规 14 48 2 2" xfId="19698"/>
    <cellStyle name="常规 17 35 3 3" xfId="19699"/>
    <cellStyle name="常规 17 40 3 3" xfId="19700"/>
    <cellStyle name="常规 14 48 3 2" xfId="19701"/>
    <cellStyle name="常规 14 48 4" xfId="19702"/>
    <cellStyle name="常规 17 35 4 3" xfId="19703"/>
    <cellStyle name="常规 17 40 4 3" xfId="19704"/>
    <cellStyle name="常规 14 48 4 2" xfId="19705"/>
    <cellStyle name="常规 14 48 5" xfId="19706"/>
    <cellStyle name="常规 14 48 5 2" xfId="19707"/>
    <cellStyle name="常规 14 48 6" xfId="19708"/>
    <cellStyle name="常规 14 48 6 2" xfId="19709"/>
    <cellStyle name="常规 14 48 8" xfId="19710"/>
    <cellStyle name="常规 14 48 9" xfId="19711"/>
    <cellStyle name="常规 14 49" xfId="19712"/>
    <cellStyle name="常规 14 54" xfId="19713"/>
    <cellStyle name="常规 14 49 10" xfId="19714"/>
    <cellStyle name="常规 14 49 10 2" xfId="19715"/>
    <cellStyle name="常规 14 49 11" xfId="19716"/>
    <cellStyle name="常规 2 49 2" xfId="19717"/>
    <cellStyle name="常规 2 54 2" xfId="19718"/>
    <cellStyle name="常规 14 49 12" xfId="19719"/>
    <cellStyle name="常规 2 49 3" xfId="19720"/>
    <cellStyle name="常规 14 49 13" xfId="19721"/>
    <cellStyle name="常规 2 49 4" xfId="19722"/>
    <cellStyle name="常规 14 49 14" xfId="19723"/>
    <cellStyle name="常规 2 49 4 2" xfId="19724"/>
    <cellStyle name="常规 14 49 14 2" xfId="19725"/>
    <cellStyle name="常规 14 49 2" xfId="19726"/>
    <cellStyle name="常规 14 54 2" xfId="19727"/>
    <cellStyle name="常规 17 36 2 3" xfId="19728"/>
    <cellStyle name="常规 17 41 2 3" xfId="19729"/>
    <cellStyle name="常规 14 49 2 2" xfId="19730"/>
    <cellStyle name="常规 14 49 3" xfId="19731"/>
    <cellStyle name="常规 17 36 3 3" xfId="19732"/>
    <cellStyle name="常规 17 41 3 3" xfId="19733"/>
    <cellStyle name="常规 14 49 3 2" xfId="19734"/>
    <cellStyle name="常规 14 49 4" xfId="19735"/>
    <cellStyle name="常规 17 36 4 3" xfId="19736"/>
    <cellStyle name="常规 17 41 4 3" xfId="19737"/>
    <cellStyle name="常规 14 49 4 2" xfId="19738"/>
    <cellStyle name="常规 14 49 5" xfId="19739"/>
    <cellStyle name="常规 14 49 5 2" xfId="19740"/>
    <cellStyle name="常规 14 49 6" xfId="19741"/>
    <cellStyle name="常规 14 49 6 2" xfId="19742"/>
    <cellStyle name="常规 14 49 7" xfId="19743"/>
    <cellStyle name="常规 14 49 7 2" xfId="19744"/>
    <cellStyle name="常规 14 49 8" xfId="19745"/>
    <cellStyle name="常规 14 49 8 2" xfId="19746"/>
    <cellStyle name="常规 14 49 9" xfId="19747"/>
    <cellStyle name="常规 14 49 9 2" xfId="19748"/>
    <cellStyle name="常规 14 5" xfId="19749"/>
    <cellStyle name="常规 14 5 10" xfId="19750"/>
    <cellStyle name="常规 14 5 10 2" xfId="19751"/>
    <cellStyle name="常规 14 5 11" xfId="19752"/>
    <cellStyle name="常规 14 5 11 2" xfId="19753"/>
    <cellStyle name="常规 29 2 2 2 2 2" xfId="19754"/>
    <cellStyle name="常规 14 5 12" xfId="19755"/>
    <cellStyle name="常规 14 5 12 2" xfId="19756"/>
    <cellStyle name="常规 14 5 13" xfId="19757"/>
    <cellStyle name="常规 14 5 13 2" xfId="19758"/>
    <cellStyle name="常规 14 5 14" xfId="19759"/>
    <cellStyle name="常规 14 5 14 2" xfId="19760"/>
    <cellStyle name="常规 14 5 17 2" xfId="19761"/>
    <cellStyle name="常规 14 5 2" xfId="19762"/>
    <cellStyle name="常规 14 5 2 2" xfId="19763"/>
    <cellStyle name="常规 14 5 2 2 2" xfId="19764"/>
    <cellStyle name="常规 14 5 2 3" xfId="19765"/>
    <cellStyle name="常规 14 5 3" xfId="19766"/>
    <cellStyle name="常规 14 5 3 2" xfId="19767"/>
    <cellStyle name="常规 14 5 3 3" xfId="19768"/>
    <cellStyle name="常规 14 5 4" xfId="19769"/>
    <cellStyle name="常规 17 2 11" xfId="19770"/>
    <cellStyle name="常规 22 2 11" xfId="19771"/>
    <cellStyle name="常规 14 5 4 2" xfId="19772"/>
    <cellStyle name="常规 17 2 12" xfId="19773"/>
    <cellStyle name="常规 22 2 12" xfId="19774"/>
    <cellStyle name="常规 14 5 4 3" xfId="19775"/>
    <cellStyle name="常规 14 5 5" xfId="19776"/>
    <cellStyle name="常规 14 5 5 2" xfId="19777"/>
    <cellStyle name="常规 14 5 5 3" xfId="19778"/>
    <cellStyle name="常规 14 5 6" xfId="19779"/>
    <cellStyle name="常规 14 5 6 2" xfId="19780"/>
    <cellStyle name="常规 14 5 6 3" xfId="19781"/>
    <cellStyle name="常规 14 5 7" xfId="19782"/>
    <cellStyle name="常规 14 5 7 2" xfId="19783"/>
    <cellStyle name="常规 14 5 7 3" xfId="19784"/>
    <cellStyle name="常规 14 5 8" xfId="19785"/>
    <cellStyle name="常规 14 5 8 2" xfId="19786"/>
    <cellStyle name="常规 17 3 11" xfId="19787"/>
    <cellStyle name="常规 22 3 11" xfId="19788"/>
    <cellStyle name="常规 14 5 9 2" xfId="19789"/>
    <cellStyle name="常规 14 55 2" xfId="19790"/>
    <cellStyle name="常规 14 60 2" xfId="19791"/>
    <cellStyle name="常规 14 57 2" xfId="19792"/>
    <cellStyle name="常规 14 62 2" xfId="19793"/>
    <cellStyle name="常规 14 6" xfId="19794"/>
    <cellStyle name="常规 14 6 10 2" xfId="19795"/>
    <cellStyle name="常规 14 6 11" xfId="19796"/>
    <cellStyle name="常规 14 6 11 2" xfId="19797"/>
    <cellStyle name="常规 14 6 12" xfId="19798"/>
    <cellStyle name="常规 14 6 12 2" xfId="19799"/>
    <cellStyle name="常规 14 6 13" xfId="19800"/>
    <cellStyle name="常规 2 2 2 2 5" xfId="19801"/>
    <cellStyle name="常规 14 6 13 2" xfId="19802"/>
    <cellStyle name="常规 14 6 14" xfId="19803"/>
    <cellStyle name="常规 15 2 4 2 2" xfId="19804"/>
    <cellStyle name="常规 2 2 2 3 5" xfId="19805"/>
    <cellStyle name="常规 14 6 14 2" xfId="19806"/>
    <cellStyle name="常规 14 6 15" xfId="19807"/>
    <cellStyle name="常规 14 6 15 2" xfId="19808"/>
    <cellStyle name="常规 14 6 16" xfId="19809"/>
    <cellStyle name="常规 14 6 16 2" xfId="19810"/>
    <cellStyle name="常规 2 12" xfId="19811"/>
    <cellStyle name="常规 14 6 17 2" xfId="19812"/>
    <cellStyle name="常规 14 6 18" xfId="19813"/>
    <cellStyle name="常规 14 6 2" xfId="19814"/>
    <cellStyle name="常规 14 6 2 2" xfId="19815"/>
    <cellStyle name="常规 33 12 10" xfId="19816"/>
    <cellStyle name="常规 14 6 3" xfId="19817"/>
    <cellStyle name="常规 33 12 10 2" xfId="19818"/>
    <cellStyle name="常规 14 6 3 2" xfId="19819"/>
    <cellStyle name="常规 14 6 3 2 2" xfId="19820"/>
    <cellStyle name="常规 33 12 11" xfId="19821"/>
    <cellStyle name="常规 14 6 4" xfId="19822"/>
    <cellStyle name="常规 17 7 11" xfId="19823"/>
    <cellStyle name="常规 22 7 11" xfId="19824"/>
    <cellStyle name="常规 33 12 11 2" xfId="19825"/>
    <cellStyle name="常规 14 6 4 2" xfId="19826"/>
    <cellStyle name="常规 33 12 12" xfId="19827"/>
    <cellStyle name="常规 14 6 5" xfId="19828"/>
    <cellStyle name="常规 2 4" xfId="19829"/>
    <cellStyle name="常规 33 12 12 2" xfId="19830"/>
    <cellStyle name="常规 14 6 5 2" xfId="19831"/>
    <cellStyle name="常规 33 12 13" xfId="19832"/>
    <cellStyle name="常规 14 6 6" xfId="19833"/>
    <cellStyle name="常规 3 4" xfId="19834"/>
    <cellStyle name="常规 33 12 13 2" xfId="19835"/>
    <cellStyle name="常规 14 6 6 2" xfId="19836"/>
    <cellStyle name="常规 33 12 14" xfId="19837"/>
    <cellStyle name="常规 14 6 7" xfId="19838"/>
    <cellStyle name="常规 4 4" xfId="19839"/>
    <cellStyle name="常规 33 12 14 2" xfId="19840"/>
    <cellStyle name="常规 14 6 7 2" xfId="19841"/>
    <cellStyle name="常规 33 12 15" xfId="19842"/>
    <cellStyle name="常规 14 6 8" xfId="19843"/>
    <cellStyle name="常规 5 4" xfId="19844"/>
    <cellStyle name="常规 33 12 15 2" xfId="19845"/>
    <cellStyle name="常规 14 6 8 2" xfId="19846"/>
    <cellStyle name="常规 6 4" xfId="19847"/>
    <cellStyle name="常规 17 8 11" xfId="19848"/>
    <cellStyle name="常规 22 8 11" xfId="19849"/>
    <cellStyle name="常规 33 12 16 2" xfId="19850"/>
    <cellStyle name="常规 14 6 9 2" xfId="19851"/>
    <cellStyle name="常规 14 65 2" xfId="19852"/>
    <cellStyle name="常规 14 70 2" xfId="19853"/>
    <cellStyle name="常规 14 66" xfId="19854"/>
    <cellStyle name="常规 14 71" xfId="19855"/>
    <cellStyle name="常规 14 66 2" xfId="19856"/>
    <cellStyle name="常规 14 71 2" xfId="19857"/>
    <cellStyle name="常规 14 67" xfId="19858"/>
    <cellStyle name="常规 14 72" xfId="19859"/>
    <cellStyle name="常规 14 67 2" xfId="19860"/>
    <cellStyle name="常规 14 72 2" xfId="19861"/>
    <cellStyle name="常规 14 68 2" xfId="19862"/>
    <cellStyle name="常规 14 73 2" xfId="19863"/>
    <cellStyle name="常规 14 69" xfId="19864"/>
    <cellStyle name="常规 14 74" xfId="19865"/>
    <cellStyle name="常规 14 69 2" xfId="19866"/>
    <cellStyle name="常规 14 7 10 2" xfId="19867"/>
    <cellStyle name="常规 14 7 11" xfId="19868"/>
    <cellStyle name="常规 14 7 11 2" xfId="19869"/>
    <cellStyle name="常规 14 7 12 2" xfId="19870"/>
    <cellStyle name="常规 14 7 13" xfId="19871"/>
    <cellStyle name="常规 14 7 14" xfId="19872"/>
    <cellStyle name="常规 14 7 14 2" xfId="19873"/>
    <cellStyle name="常规 14 7 15" xfId="19874"/>
    <cellStyle name="常规 14 7 15 2" xfId="19875"/>
    <cellStyle name="常规 14 7 16" xfId="19876"/>
    <cellStyle name="常规 14 7 16 2" xfId="19877"/>
    <cellStyle name="常规 14 7 17 2" xfId="19878"/>
    <cellStyle name="常规 14 7 18" xfId="19879"/>
    <cellStyle name="常规 17 38 9 2" xfId="19880"/>
    <cellStyle name="常规 17 43 9 2" xfId="19881"/>
    <cellStyle name="常规 2 2 2" xfId="19882"/>
    <cellStyle name="常规 22 38 9 2" xfId="19883"/>
    <cellStyle name="常规 22 43 9 2" xfId="19884"/>
    <cellStyle name="常规 14 7 19" xfId="19885"/>
    <cellStyle name="常规 14 7 2 2" xfId="19886"/>
    <cellStyle name="常规 7 12 14 2" xfId="19887"/>
    <cellStyle name="常规 14 7 2 3" xfId="19888"/>
    <cellStyle name="常规 14 7 3" xfId="19889"/>
    <cellStyle name="常规 14 7 3 2" xfId="19890"/>
    <cellStyle name="常规 23 26 10 2" xfId="19891"/>
    <cellStyle name="常规 23 31 10 2" xfId="19892"/>
    <cellStyle name="常规 14 7 4" xfId="19893"/>
    <cellStyle name="常规 14 7 4 2" xfId="19894"/>
    <cellStyle name="常规 7 12 16 2" xfId="19895"/>
    <cellStyle name="常规 14 7 4 3" xfId="19896"/>
    <cellStyle name="常规 14 7 5" xfId="19897"/>
    <cellStyle name="常规 14 7 5 2" xfId="19898"/>
    <cellStyle name="常规 7 12 17 2" xfId="19899"/>
    <cellStyle name="常规 14 7 5 3" xfId="19900"/>
    <cellStyle name="常规 14 7 6" xfId="19901"/>
    <cellStyle name="常规 2 2 17" xfId="19902"/>
    <cellStyle name="常规 2 2 22" xfId="19903"/>
    <cellStyle name="常规 14 7 6 2" xfId="19904"/>
    <cellStyle name="常规 2 2 18" xfId="19905"/>
    <cellStyle name="常规 2 2 23" xfId="19906"/>
    <cellStyle name="常规 14 7 6 3" xfId="19907"/>
    <cellStyle name="常规 14 7 7" xfId="19908"/>
    <cellStyle name="常规 14 7 7 2" xfId="19909"/>
    <cellStyle name="常规 14 7 7 3" xfId="19910"/>
    <cellStyle name="常规 14 7 8" xfId="19911"/>
    <cellStyle name="常规 14 7 8 2" xfId="19912"/>
    <cellStyle name="常规 14 7 9" xfId="19913"/>
    <cellStyle name="常规 15 39 10 2" xfId="19914"/>
    <cellStyle name="常规 15 44 10 2" xfId="19915"/>
    <cellStyle name="常规 14 7 9 2" xfId="19916"/>
    <cellStyle name="常规 14 75" xfId="19917"/>
    <cellStyle name="常规 14 80" xfId="19918"/>
    <cellStyle name="常规 14 75 2" xfId="19919"/>
    <cellStyle name="常规 14 76" xfId="19920"/>
    <cellStyle name="常规 14 81" xfId="19921"/>
    <cellStyle name="常规 27 3 9 2" xfId="19922"/>
    <cellStyle name="常规 17 15 12 2" xfId="19923"/>
    <cellStyle name="常规 17 20 12 2" xfId="19924"/>
    <cellStyle name="常规 22 15 12 2" xfId="19925"/>
    <cellStyle name="常规 22 20 12 2" xfId="19926"/>
    <cellStyle name="常规 14 77" xfId="19927"/>
    <cellStyle name="常规 14 82" xfId="19928"/>
    <cellStyle name="常规 3 37 10 2" xfId="19929"/>
    <cellStyle name="常规 3 42 10 2" xfId="19930"/>
    <cellStyle name="常规 3 11 9 2" xfId="19931"/>
    <cellStyle name="常规 14 78" xfId="19932"/>
    <cellStyle name="常规 14 83" xfId="19933"/>
    <cellStyle name="常规 14 79" xfId="19934"/>
    <cellStyle name="常规 14 8 10 2" xfId="19935"/>
    <cellStyle name="常规 14 8 10 3" xfId="19936"/>
    <cellStyle name="常规 14 8 11" xfId="19937"/>
    <cellStyle name="常规 14 8 11 2" xfId="19938"/>
    <cellStyle name="常规 14 8 12" xfId="19939"/>
    <cellStyle name="常规 14 8 12 2" xfId="19940"/>
    <cellStyle name="常规 14 8 13" xfId="19941"/>
    <cellStyle name="常规 14 8 13 2" xfId="19942"/>
    <cellStyle name="常规 27 16 2 2 2" xfId="19943"/>
    <cellStyle name="常规 27 21 2 2 2" xfId="19944"/>
    <cellStyle name="常规 14 8 14" xfId="19945"/>
    <cellStyle name="常规 14 8 14 2" xfId="19946"/>
    <cellStyle name="常规 14 8 15" xfId="19947"/>
    <cellStyle name="常规 14 8 15 2" xfId="19948"/>
    <cellStyle name="常规 14 8 16" xfId="19949"/>
    <cellStyle name="常规 14 8 16 2" xfId="19950"/>
    <cellStyle name="常规 6 44 14 2" xfId="19951"/>
    <cellStyle name="常规 6 39 14 2" xfId="19952"/>
    <cellStyle name="常规 33 4 14 2" xfId="19953"/>
    <cellStyle name="常规 14 8 17" xfId="19954"/>
    <cellStyle name="常规 14 8 17 2" xfId="19955"/>
    <cellStyle name="常规 14 8 18" xfId="19956"/>
    <cellStyle name="常规 2 7 2" xfId="19957"/>
    <cellStyle name="常规 14 8 19" xfId="19958"/>
    <cellStyle name="常规 14 8 2" xfId="19959"/>
    <cellStyle name="常规 14 8 2 2" xfId="19960"/>
    <cellStyle name="常规 14 8 3" xfId="19961"/>
    <cellStyle name="常规 14 8 3 2" xfId="19962"/>
    <cellStyle name="常规 23 26 11 2" xfId="19963"/>
    <cellStyle name="常规 23 31 11 2" xfId="19964"/>
    <cellStyle name="常规 14 8 4" xfId="19965"/>
    <cellStyle name="常规 14 8 4 2" xfId="19966"/>
    <cellStyle name="常规 14 8 4 3" xfId="19967"/>
    <cellStyle name="常规 14 8 5" xfId="19968"/>
    <cellStyle name="常规 14 8 6" xfId="19969"/>
    <cellStyle name="常规 2 7 17" xfId="19970"/>
    <cellStyle name="常规 2 7 22" xfId="19971"/>
    <cellStyle name="常规 14 8 6 2" xfId="19972"/>
    <cellStyle name="常规 14 8 7" xfId="19973"/>
    <cellStyle name="常规 14 8 7 2" xfId="19974"/>
    <cellStyle name="常规 14 8 8" xfId="19975"/>
    <cellStyle name="常规 14 8 8 2" xfId="19976"/>
    <cellStyle name="常规 14 8 9" xfId="19977"/>
    <cellStyle name="常规 15 39 11 2" xfId="19978"/>
    <cellStyle name="常规 15 44 11 2" xfId="19979"/>
    <cellStyle name="常规 14 8 9 2" xfId="19980"/>
    <cellStyle name="常规 14 9" xfId="19981"/>
    <cellStyle name="常规 14 9 10" xfId="19982"/>
    <cellStyle name="常规 3 3 3" xfId="19983"/>
    <cellStyle name="常规 14 9 10 2" xfId="19984"/>
    <cellStyle name="常规 14 9 11" xfId="19985"/>
    <cellStyle name="常规 3 4 3" xfId="19986"/>
    <cellStyle name="常规 14 9 11 2" xfId="19987"/>
    <cellStyle name="常规 14 9 12" xfId="19988"/>
    <cellStyle name="常规 3 5 3" xfId="19989"/>
    <cellStyle name="常规 14 9 12 2" xfId="19990"/>
    <cellStyle name="常规 14 9 13" xfId="19991"/>
    <cellStyle name="常规 3 6 3" xfId="19992"/>
    <cellStyle name="常规 14 9 13 2" xfId="19993"/>
    <cellStyle name="常规 14 9 14" xfId="19994"/>
    <cellStyle name="常规 3 7 3" xfId="19995"/>
    <cellStyle name="常规 27 2 2 8" xfId="19996"/>
    <cellStyle name="常规 14 9 14 2" xfId="19997"/>
    <cellStyle name="常规 14 9 15" xfId="19998"/>
    <cellStyle name="常规 3 8 3" xfId="19999"/>
    <cellStyle name="常规 14 9 15 2" xfId="20000"/>
    <cellStyle name="常规 14 9 16" xfId="20001"/>
    <cellStyle name="常规 3 9 3" xfId="20002"/>
    <cellStyle name="常规 14 9 16 2" xfId="20003"/>
    <cellStyle name="常规 14 9 17" xfId="20004"/>
    <cellStyle name="常规 14 9 17 2" xfId="20005"/>
    <cellStyle name="常规 14 9 18" xfId="20006"/>
    <cellStyle name="常规 14 9 19" xfId="20007"/>
    <cellStyle name="常规 14 9 2" xfId="20008"/>
    <cellStyle name="常规 14 9 2 2" xfId="20009"/>
    <cellStyle name="常规 14 9 3" xfId="20010"/>
    <cellStyle name="常规 14 9 3 2" xfId="20011"/>
    <cellStyle name="常规 14 9 5" xfId="20012"/>
    <cellStyle name="常规 3 10 18" xfId="20013"/>
    <cellStyle name="常规 14 9 5 2" xfId="20014"/>
    <cellStyle name="常规 14 9 6" xfId="20015"/>
    <cellStyle name="常规 14 9 6 2" xfId="20016"/>
    <cellStyle name="常规 14 9 7" xfId="20017"/>
    <cellStyle name="常规 14 9 7 2" xfId="20018"/>
    <cellStyle name="常规 14 9 8" xfId="20019"/>
    <cellStyle name="常规 14 9 8 2" xfId="20020"/>
    <cellStyle name="常规 14 9 9" xfId="20021"/>
    <cellStyle name="常规 15 39 12 2" xfId="20022"/>
    <cellStyle name="常规 15 44 12 2" xfId="20023"/>
    <cellStyle name="常规 26 15 9 2" xfId="20024"/>
    <cellStyle name="常规 26 20 9 2" xfId="20025"/>
    <cellStyle name="常规 140" xfId="20026"/>
    <cellStyle name="常规 17 46 7" xfId="20027"/>
    <cellStyle name="常规 22 46 7" xfId="20028"/>
    <cellStyle name="常规 5 3" xfId="20029"/>
    <cellStyle name="常规 143" xfId="20030"/>
    <cellStyle name="常规 15" xfId="20031"/>
    <cellStyle name="常规 2 18 9 2" xfId="20032"/>
    <cellStyle name="常规 2 23 9 2" xfId="20033"/>
    <cellStyle name="常规 20" xfId="20034"/>
    <cellStyle name="常规 15 10" xfId="20035"/>
    <cellStyle name="常规 20 10" xfId="20036"/>
    <cellStyle name="常规 2 14 3 2 2" xfId="20037"/>
    <cellStyle name="常规 17 6 3 3 2" xfId="20038"/>
    <cellStyle name="千位分隔 5 10 2 13" xfId="20039"/>
    <cellStyle name="常规 15 10 10 2" xfId="20040"/>
    <cellStyle name="常规 15 10 19" xfId="20041"/>
    <cellStyle name="常规 15 10 2" xfId="20042"/>
    <cellStyle name="常规 20 10 2" xfId="20043"/>
    <cellStyle name="常规 15 10 2 2" xfId="20044"/>
    <cellStyle name="常规 8 31 13 2" xfId="20045"/>
    <cellStyle name="常规 8 26 13 2" xfId="20046"/>
    <cellStyle name="常规 15 10 3" xfId="20047"/>
    <cellStyle name="常规 15 10 3 2" xfId="20048"/>
    <cellStyle name="常规 15 10 4" xfId="20049"/>
    <cellStyle name="常规 15 10 4 2" xfId="20050"/>
    <cellStyle name="常规 15 10 5" xfId="20051"/>
    <cellStyle name="常规 15 10 5 2" xfId="20052"/>
    <cellStyle name="常规 15 10 6" xfId="20053"/>
    <cellStyle name="常规 2 15 16" xfId="20054"/>
    <cellStyle name="常规 2 15 21" xfId="20055"/>
    <cellStyle name="常规 2 20 16" xfId="20056"/>
    <cellStyle name="常规 2 20 21" xfId="20057"/>
    <cellStyle name="常规 15 10 6 2" xfId="20058"/>
    <cellStyle name="常规 15 10 7" xfId="20059"/>
    <cellStyle name="常规 15 10 7 2" xfId="20060"/>
    <cellStyle name="常规 23 4 13 2" xfId="20061"/>
    <cellStyle name="常规 15 10 8" xfId="20062"/>
    <cellStyle name="常规 15 10 8 2" xfId="20063"/>
    <cellStyle name="常规 15 10 9" xfId="20064"/>
    <cellStyle name="常规 15 10 9 2" xfId="20065"/>
    <cellStyle name="常规 2 14 8 2" xfId="20066"/>
    <cellStyle name="常规 15 11 10" xfId="20067"/>
    <cellStyle name="常规 15 11 10 2" xfId="20068"/>
    <cellStyle name="常规 17 19 4 4" xfId="20069"/>
    <cellStyle name="常规 17 24 4 4" xfId="20070"/>
    <cellStyle name="常规 15 11 13 2" xfId="20071"/>
    <cellStyle name="常规 15 11 14" xfId="20072"/>
    <cellStyle name="常规 15 11 14 2" xfId="20073"/>
    <cellStyle name="常规 15 11 15" xfId="20074"/>
    <cellStyle name="常规 15 11 15 2" xfId="20075"/>
    <cellStyle name="常规 15 11 16" xfId="20076"/>
    <cellStyle name="常规 15 11 16 2" xfId="20077"/>
    <cellStyle name="常规 15 11 17" xfId="20078"/>
    <cellStyle name="常规 6 34 14" xfId="20079"/>
    <cellStyle name="常规 6 29 14" xfId="20080"/>
    <cellStyle name="常规 15 11 17 2" xfId="20081"/>
    <cellStyle name="常规 15 11 18" xfId="20082"/>
    <cellStyle name="常规 15 11 19" xfId="20083"/>
    <cellStyle name="常规 71 2 2 2" xfId="20084"/>
    <cellStyle name="常规 66 2 2 2" xfId="20085"/>
    <cellStyle name="常规 15 11 2" xfId="20086"/>
    <cellStyle name="常规 20 11 2" xfId="20087"/>
    <cellStyle name="常规 8 31 14 2" xfId="20088"/>
    <cellStyle name="常规 8 26 14 2" xfId="20089"/>
    <cellStyle name="常规 15 11 3" xfId="20090"/>
    <cellStyle name="常规 15 11 4" xfId="20091"/>
    <cellStyle name="常规 15 11 5" xfId="20092"/>
    <cellStyle name="常规 15 11 5 2" xfId="20093"/>
    <cellStyle name="常规 15 11 6" xfId="20094"/>
    <cellStyle name="常规 2 25 16" xfId="20095"/>
    <cellStyle name="常规 2 30 16" xfId="20096"/>
    <cellStyle name="常规 15 11 6 2" xfId="20097"/>
    <cellStyle name="常规 15 11 7" xfId="20098"/>
    <cellStyle name="常规 15 11 7 2" xfId="20099"/>
    <cellStyle name="常规 23 4 14 2" xfId="20100"/>
    <cellStyle name="常规 15 11 8" xfId="20101"/>
    <cellStyle name="常规 15 11 8 2" xfId="20102"/>
    <cellStyle name="常规 15 11 9" xfId="20103"/>
    <cellStyle name="常规 15 11 9 2" xfId="20104"/>
    <cellStyle name="常规 71 2 3" xfId="20105"/>
    <cellStyle name="常规 66 2 3" xfId="20106"/>
    <cellStyle name="常规 15 12" xfId="20107"/>
    <cellStyle name="常规 20 12" xfId="20108"/>
    <cellStyle name="常规 15 12 10" xfId="20109"/>
    <cellStyle name="常规 15 12 10 2" xfId="20110"/>
    <cellStyle name="常规 17 29 2 4" xfId="20111"/>
    <cellStyle name="常规 17 34 2 4" xfId="20112"/>
    <cellStyle name="常规 15 12 11 2" xfId="20113"/>
    <cellStyle name="常规 15 12 12" xfId="20114"/>
    <cellStyle name="常规 17 29 3 4" xfId="20115"/>
    <cellStyle name="常规 17 34 3 4" xfId="20116"/>
    <cellStyle name="常规 15 12 12 2" xfId="20117"/>
    <cellStyle name="常规 15 12 13" xfId="20118"/>
    <cellStyle name="常规 17 29 4 4" xfId="20119"/>
    <cellStyle name="常规 17 34 4 4" xfId="20120"/>
    <cellStyle name="常规 15 12 13 2" xfId="20121"/>
    <cellStyle name="常规 15 12 14" xfId="20122"/>
    <cellStyle name="常规 15 12 14 2" xfId="20123"/>
    <cellStyle name="常规 15 12 15" xfId="20124"/>
    <cellStyle name="常规 15 12 15 2" xfId="20125"/>
    <cellStyle name="常规 15 12 16" xfId="20126"/>
    <cellStyle name="常规 15 12 16 2" xfId="20127"/>
    <cellStyle name="常规 15 12 17 2" xfId="20128"/>
    <cellStyle name="常规 15 12 18" xfId="20129"/>
    <cellStyle name="常规 15 12 19" xfId="20130"/>
    <cellStyle name="常规 71 2 3 2" xfId="20131"/>
    <cellStyle name="常规 66 2 3 2" xfId="20132"/>
    <cellStyle name="常规 15 12 2" xfId="20133"/>
    <cellStyle name="常规 20 12 2" xfId="20134"/>
    <cellStyle name="常规 8 31 15 2" xfId="20135"/>
    <cellStyle name="常规 8 26 15 2" xfId="20136"/>
    <cellStyle name="常规 15 12 3" xfId="20137"/>
    <cellStyle name="常规 15 12 4" xfId="20138"/>
    <cellStyle name="常规 15 12 5" xfId="20139"/>
    <cellStyle name="常规 15 12 5 2" xfId="20140"/>
    <cellStyle name="常规 15 12 6" xfId="20141"/>
    <cellStyle name="常规 15 12 7" xfId="20142"/>
    <cellStyle name="常规 23 4 15 2" xfId="20143"/>
    <cellStyle name="常规 15 12 8" xfId="20144"/>
    <cellStyle name="常规 15 12 8 2" xfId="20145"/>
    <cellStyle name="常规 15 12 9" xfId="20146"/>
    <cellStyle name="常规 15 12 9 2" xfId="20147"/>
    <cellStyle name="常规 15 13 10 2" xfId="20148"/>
    <cellStyle name="常规 17 39 2 4" xfId="20149"/>
    <cellStyle name="常规 17 44 2 4" xfId="20150"/>
    <cellStyle name="常规 15 13 11 2" xfId="20151"/>
    <cellStyle name="常规 34 4 2" xfId="20152"/>
    <cellStyle name="常规 29 4 2" xfId="20153"/>
    <cellStyle name="常规 27 18 5 2" xfId="20154"/>
    <cellStyle name="常规 27 23 5 2" xfId="20155"/>
    <cellStyle name="常规 15 13 12" xfId="20156"/>
    <cellStyle name="常规 34 4 2 2" xfId="20157"/>
    <cellStyle name="常规 29 4 2 2" xfId="20158"/>
    <cellStyle name="常规 17 39 3 4" xfId="20159"/>
    <cellStyle name="常规 17 44 3 4" xfId="20160"/>
    <cellStyle name="常规 15 13 12 2" xfId="20161"/>
    <cellStyle name="常规 34 4 3" xfId="20162"/>
    <cellStyle name="常规 29 4 3" xfId="20163"/>
    <cellStyle name="常规 15 13 13" xfId="20164"/>
    <cellStyle name="常规 34 4 3 2" xfId="20165"/>
    <cellStyle name="常规 29 4 3 2" xfId="20166"/>
    <cellStyle name="常规 17 39 4 4" xfId="20167"/>
    <cellStyle name="常规 17 44 4 4" xfId="20168"/>
    <cellStyle name="常规 15 13 13 2" xfId="20169"/>
    <cellStyle name="常规 34 4 4" xfId="20170"/>
    <cellStyle name="常规 29 4 4" xfId="20171"/>
    <cellStyle name="常规 15 13 14" xfId="20172"/>
    <cellStyle name="常规 34 4 4 2" xfId="20173"/>
    <cellStyle name="常规 29 4 4 2" xfId="20174"/>
    <cellStyle name="常规 15 13 14 2" xfId="20175"/>
    <cellStyle name="常规 34 4 5" xfId="20176"/>
    <cellStyle name="常规 29 4 5" xfId="20177"/>
    <cellStyle name="常规 15 13 15" xfId="20178"/>
    <cellStyle name="常规 29 4 5 2" xfId="20179"/>
    <cellStyle name="常规 15 13 15 2" xfId="20180"/>
    <cellStyle name="常规 34 4 6" xfId="20181"/>
    <cellStyle name="常规 29 4 6" xfId="20182"/>
    <cellStyle name="常规 15 13 16" xfId="20183"/>
    <cellStyle name="常规 29 4 6 2" xfId="20184"/>
    <cellStyle name="常规 15 13 16 2" xfId="20185"/>
    <cellStyle name="常规 34 4 7" xfId="20186"/>
    <cellStyle name="常规 29 4 7" xfId="20187"/>
    <cellStyle name="常规 15 13 17" xfId="20188"/>
    <cellStyle name="常规 29 4 7 2" xfId="20189"/>
    <cellStyle name="常规 15 13 17 2" xfId="20190"/>
    <cellStyle name="常规 34 4 8" xfId="20191"/>
    <cellStyle name="常规 29 4 8" xfId="20192"/>
    <cellStyle name="常规 15 13 18" xfId="20193"/>
    <cellStyle name="常规 34 4 9" xfId="20194"/>
    <cellStyle name="常规 29 4 9" xfId="20195"/>
    <cellStyle name="常规 15 13 19" xfId="20196"/>
    <cellStyle name="常规 34 13" xfId="20197"/>
    <cellStyle name="常规 29 13" xfId="20198"/>
    <cellStyle name="常规 27 18 18" xfId="20199"/>
    <cellStyle name="常规 27 23 18" xfId="20200"/>
    <cellStyle name="常规 15 13 5" xfId="20201"/>
    <cellStyle name="常规 34 13 2" xfId="20202"/>
    <cellStyle name="常规 29 13 2" xfId="20203"/>
    <cellStyle name="常规 15 13 5 2" xfId="20204"/>
    <cellStyle name="常规 34 14" xfId="20205"/>
    <cellStyle name="常规 29 14" xfId="20206"/>
    <cellStyle name="常规 15 13 6" xfId="20207"/>
    <cellStyle name="常规 34 20" xfId="20208"/>
    <cellStyle name="常规 34 15" xfId="20209"/>
    <cellStyle name="常规 29 15" xfId="20210"/>
    <cellStyle name="常规 29 20" xfId="20211"/>
    <cellStyle name="常规 15 13 7" xfId="20212"/>
    <cellStyle name="常规 34 15 2" xfId="20213"/>
    <cellStyle name="常规 29 15 2" xfId="20214"/>
    <cellStyle name="常规 15 13 7 2" xfId="20215"/>
    <cellStyle name="常规 34 21" xfId="20216"/>
    <cellStyle name="常规 34 16" xfId="20217"/>
    <cellStyle name="常规 29 16" xfId="20218"/>
    <cellStyle name="常规 29 21" xfId="20219"/>
    <cellStyle name="常规 23 4 16 2" xfId="20220"/>
    <cellStyle name="常规 15 13 8" xfId="20221"/>
    <cellStyle name="常规 34 16 2" xfId="20222"/>
    <cellStyle name="常规 29 16 2" xfId="20223"/>
    <cellStyle name="常规 15 13 8 2" xfId="20224"/>
    <cellStyle name="常规 34 22" xfId="20225"/>
    <cellStyle name="常规 34 17" xfId="20226"/>
    <cellStyle name="常规 29 17" xfId="20227"/>
    <cellStyle name="常规 29 22" xfId="20228"/>
    <cellStyle name="常规 15 13 9" xfId="20229"/>
    <cellStyle name="常规 34 17 2" xfId="20230"/>
    <cellStyle name="常规 29 17 2" xfId="20231"/>
    <cellStyle name="常规 15 13 9 2" xfId="20232"/>
    <cellStyle name="常规 15 14 10 2" xfId="20233"/>
    <cellStyle name="常规 15 14 11" xfId="20234"/>
    <cellStyle name="常规 17 49 2 4" xfId="20235"/>
    <cellStyle name="常规 15 14 11 2" xfId="20236"/>
    <cellStyle name="常规 34 9 2" xfId="20237"/>
    <cellStyle name="常规 29 9 2" xfId="20238"/>
    <cellStyle name="常规 15 14 12" xfId="20239"/>
    <cellStyle name="常规 17 49 3 4" xfId="20240"/>
    <cellStyle name="常规 15 14 12 2" xfId="20241"/>
    <cellStyle name="常规 29 9 3" xfId="20242"/>
    <cellStyle name="常规 15 14 13" xfId="20243"/>
    <cellStyle name="常规 17 49 4 4" xfId="20244"/>
    <cellStyle name="常规 15 14 13 2" xfId="20245"/>
    <cellStyle name="常规 23 28 12 2" xfId="20246"/>
    <cellStyle name="常规 23 33 12 2" xfId="20247"/>
    <cellStyle name="常规 15 14 14" xfId="20248"/>
    <cellStyle name="强调文字颜色 5 4 2 6" xfId="20249"/>
    <cellStyle name="常规 15 14 14 2" xfId="20250"/>
    <cellStyle name="常规 15 14 15" xfId="20251"/>
    <cellStyle name="常规 15 14 15 2" xfId="20252"/>
    <cellStyle name="常规 15 14 16 2" xfId="20253"/>
    <cellStyle name="常规 15 14 17" xfId="20254"/>
    <cellStyle name="常规 15 14 17 2" xfId="20255"/>
    <cellStyle name="常规 15 14 18" xfId="20256"/>
    <cellStyle name="常规 8 31 17 2" xfId="20257"/>
    <cellStyle name="常规 8 26 17 2" xfId="20258"/>
    <cellStyle name="常规 15 14 3" xfId="20259"/>
    <cellStyle name="常规 15 14 4" xfId="20260"/>
    <cellStyle name="常规 15 14 5" xfId="20261"/>
    <cellStyle name="常规 15 14 5 2" xfId="20262"/>
    <cellStyle name="常规 15 14 6" xfId="20263"/>
    <cellStyle name="常规 15 14 7" xfId="20264"/>
    <cellStyle name="常规 15 14 7 2" xfId="20265"/>
    <cellStyle name="常规 2 7 2 10" xfId="20266"/>
    <cellStyle name="常规 23 4 17 2" xfId="20267"/>
    <cellStyle name="常规 15 14 8" xfId="20268"/>
    <cellStyle name="常规 15 14 8 2" xfId="20269"/>
    <cellStyle name="常规 15 14 9" xfId="20270"/>
    <cellStyle name="常规 15 14 9 2" xfId="20271"/>
    <cellStyle name="常规 2 15 3 2" xfId="20272"/>
    <cellStyle name="常规 2 20 3 2" xfId="20273"/>
    <cellStyle name="常规 7 42 15 2" xfId="20274"/>
    <cellStyle name="常规 7 37 15 2" xfId="20275"/>
    <cellStyle name="常规 17 7 3 3" xfId="20276"/>
    <cellStyle name="常规 15 15 10" xfId="20277"/>
    <cellStyle name="常规 15 20 10" xfId="20278"/>
    <cellStyle name="常规 2 15 3 2 2" xfId="20279"/>
    <cellStyle name="常规 2 20 3 2 2" xfId="20280"/>
    <cellStyle name="常规 17 7 3 3 2" xfId="20281"/>
    <cellStyle name="常规 15 15 10 2" xfId="20282"/>
    <cellStyle name="常规 15 20 10 2" xfId="20283"/>
    <cellStyle name="常规 2 15 3 3" xfId="20284"/>
    <cellStyle name="常规 2 20 3 3" xfId="20285"/>
    <cellStyle name="常规 17 7 3 4" xfId="20286"/>
    <cellStyle name="常规 15 15 11" xfId="20287"/>
    <cellStyle name="常规 15 20 11" xfId="20288"/>
    <cellStyle name="常规 2 15 3 3 2" xfId="20289"/>
    <cellStyle name="常规 2 20 3 3 2" xfId="20290"/>
    <cellStyle name="常规 15 15 11 2" xfId="20291"/>
    <cellStyle name="常规 15 20 11 2" xfId="20292"/>
    <cellStyle name="常规 2 15 3 4" xfId="20293"/>
    <cellStyle name="常规 2 20 3 4" xfId="20294"/>
    <cellStyle name="常规 15 15 12" xfId="20295"/>
    <cellStyle name="常规 15 20 12" xfId="20296"/>
    <cellStyle name="常规 15 15 12 2" xfId="20297"/>
    <cellStyle name="常规 15 20 12 2" xfId="20298"/>
    <cellStyle name="常规 2 15 3 5" xfId="20299"/>
    <cellStyle name="常规 15 15 13" xfId="20300"/>
    <cellStyle name="常规 15 20 13" xfId="20301"/>
    <cellStyle name="常规 15 15 13 2" xfId="20302"/>
    <cellStyle name="常规 15 20 13 2" xfId="20303"/>
    <cellStyle name="常规 23 28 17 2" xfId="20304"/>
    <cellStyle name="常规 23 33 17 2" xfId="20305"/>
    <cellStyle name="常规 15 15 14" xfId="20306"/>
    <cellStyle name="常规 15 20 14" xfId="20307"/>
    <cellStyle name="强调文字颜色 5 9 2 6" xfId="20308"/>
    <cellStyle name="常规 15 15 14 2" xfId="20309"/>
    <cellStyle name="常规 15 20 14 2" xfId="20310"/>
    <cellStyle name="常规 15 15 15 2" xfId="20311"/>
    <cellStyle name="常规 15 20 15 2" xfId="20312"/>
    <cellStyle name="常规 15 15 16" xfId="20313"/>
    <cellStyle name="常规 15 20 16" xfId="20314"/>
    <cellStyle name="常规 15 15 16 2" xfId="20315"/>
    <cellStyle name="常规 15 20 16 2" xfId="20316"/>
    <cellStyle name="常规 15 15 17" xfId="20317"/>
    <cellStyle name="常规 15 20 17" xfId="20318"/>
    <cellStyle name="常规 15 15 17 2" xfId="20319"/>
    <cellStyle name="常规 15 20 17 2" xfId="20320"/>
    <cellStyle name="常规 15 15 18" xfId="20321"/>
    <cellStyle name="常规 15 20 18" xfId="20322"/>
    <cellStyle name="常规 15 15 3" xfId="20323"/>
    <cellStyle name="常规 15 20 3" xfId="20324"/>
    <cellStyle name="常规 15 15 4" xfId="20325"/>
    <cellStyle name="常规 15 20 4" xfId="20326"/>
    <cellStyle name="常规 15 15 5 2" xfId="20327"/>
    <cellStyle name="常规 15 20 5 2" xfId="20328"/>
    <cellStyle name="常规 15 15 6" xfId="20329"/>
    <cellStyle name="常规 15 20 6" xfId="20330"/>
    <cellStyle name="常规 15 15 7" xfId="20331"/>
    <cellStyle name="常规 15 20 7" xfId="20332"/>
    <cellStyle name="常规 15 15 7 2" xfId="20333"/>
    <cellStyle name="常规 15 20 7 2" xfId="20334"/>
    <cellStyle name="常规 23 4 18 2" xfId="20335"/>
    <cellStyle name="常规 15 15 8" xfId="20336"/>
    <cellStyle name="常规 15 20 8" xfId="20337"/>
    <cellStyle name="常规 15 15 8 2" xfId="20338"/>
    <cellStyle name="常规 15 20 8 2" xfId="20339"/>
    <cellStyle name="常规 15 15 9" xfId="20340"/>
    <cellStyle name="常规 15 20 9" xfId="20341"/>
    <cellStyle name="常规 2 15 8 2" xfId="20342"/>
    <cellStyle name="常规 2 20 8 2" xfId="20343"/>
    <cellStyle name="常规 15 16 10" xfId="20344"/>
    <cellStyle name="常规 15 21 10" xfId="20345"/>
    <cellStyle name="常规 15 16 10 2" xfId="20346"/>
    <cellStyle name="常规 15 21 10 2" xfId="20347"/>
    <cellStyle name="常规 15 16 11" xfId="20348"/>
    <cellStyle name="常规 15 21 11" xfId="20349"/>
    <cellStyle name="常规 15 16 12" xfId="20350"/>
    <cellStyle name="常规 15 21 12" xfId="20351"/>
    <cellStyle name="常规 7 33 14" xfId="20352"/>
    <cellStyle name="常规 7 28 14" xfId="20353"/>
    <cellStyle name="常规 15 16 12 2" xfId="20354"/>
    <cellStyle name="常规 15 21 12 2" xfId="20355"/>
    <cellStyle name="常规 15 16 13" xfId="20356"/>
    <cellStyle name="常规 15 21 13" xfId="20357"/>
    <cellStyle name="常规 15 16 13 2" xfId="20358"/>
    <cellStyle name="常规 15 21 13 2" xfId="20359"/>
    <cellStyle name="常规 15 16 14" xfId="20360"/>
    <cellStyle name="常规 15 21 14" xfId="20361"/>
    <cellStyle name="常规 15 16 14 2" xfId="20362"/>
    <cellStyle name="常规 15 21 14 2" xfId="20363"/>
    <cellStyle name="常规 15 16 15" xfId="20364"/>
    <cellStyle name="常规 15 21 15" xfId="20365"/>
    <cellStyle name="常规 15 16 15 2" xfId="20366"/>
    <cellStyle name="常规 15 21 15 2" xfId="20367"/>
    <cellStyle name="常规 15 16 16" xfId="20368"/>
    <cellStyle name="常规 15 21 16" xfId="20369"/>
    <cellStyle name="常规 15 16 17" xfId="20370"/>
    <cellStyle name="常规 15 21 17" xfId="20371"/>
    <cellStyle name="常规 7 34 14" xfId="20372"/>
    <cellStyle name="常规 7 29 14" xfId="20373"/>
    <cellStyle name="常规 15 16 17 2" xfId="20374"/>
    <cellStyle name="常规 15 21 17 2" xfId="20375"/>
    <cellStyle name="常规 15 16 18" xfId="20376"/>
    <cellStyle name="常规 15 21 18" xfId="20377"/>
    <cellStyle name="常规 15 2 13 2" xfId="20378"/>
    <cellStyle name="常规 15 16 3" xfId="20379"/>
    <cellStyle name="常规 15 21 3" xfId="20380"/>
    <cellStyle name="常规 15 16 4" xfId="20381"/>
    <cellStyle name="常规 15 21 4" xfId="20382"/>
    <cellStyle name="常规 15 16 6" xfId="20383"/>
    <cellStyle name="常规 15 21 6" xfId="20384"/>
    <cellStyle name="常规 15 16 7" xfId="20385"/>
    <cellStyle name="常规 15 21 7" xfId="20386"/>
    <cellStyle name="常规 15 16 8" xfId="20387"/>
    <cellStyle name="常规 15 21 8" xfId="20388"/>
    <cellStyle name="常规 17 48 2 2 2" xfId="20389"/>
    <cellStyle name="常规 15 16 9" xfId="20390"/>
    <cellStyle name="常规 15 21 9" xfId="20391"/>
    <cellStyle name="常规 15 17 10" xfId="20392"/>
    <cellStyle name="常规 15 22 10" xfId="20393"/>
    <cellStyle name="常规 15 17 10 2" xfId="20394"/>
    <cellStyle name="常规 15 22 10 2" xfId="20395"/>
    <cellStyle name="常规 15 17 11" xfId="20396"/>
    <cellStyle name="常规 15 22 11" xfId="20397"/>
    <cellStyle name="常规 15 17 11 2" xfId="20398"/>
    <cellStyle name="常规 15 22 11 2" xfId="20399"/>
    <cellStyle name="常规 15 17 12" xfId="20400"/>
    <cellStyle name="常规 15 22 12" xfId="20401"/>
    <cellStyle name="常规 15 17 12 2" xfId="20402"/>
    <cellStyle name="常规 15 22 12 2" xfId="20403"/>
    <cellStyle name="常规 15 17 13" xfId="20404"/>
    <cellStyle name="常规 15 22 13" xfId="20405"/>
    <cellStyle name="常规 15 17 13 2" xfId="20406"/>
    <cellStyle name="常规 15 22 13 2" xfId="20407"/>
    <cellStyle name="常规 15 17 14" xfId="20408"/>
    <cellStyle name="常规 15 22 14" xfId="20409"/>
    <cellStyle name="常规 15 17 14 2" xfId="20410"/>
    <cellStyle name="常规 15 22 14 2" xfId="20411"/>
    <cellStyle name="常规 15 17 15" xfId="20412"/>
    <cellStyle name="常规 15 22 15" xfId="20413"/>
    <cellStyle name="常规 15 17 15 2" xfId="20414"/>
    <cellStyle name="常规 15 22 15 2" xfId="20415"/>
    <cellStyle name="常规 15 17 16" xfId="20416"/>
    <cellStyle name="常规 15 22 16" xfId="20417"/>
    <cellStyle name="常规 15 17 16 2" xfId="20418"/>
    <cellStyle name="常规 15 22 16 2" xfId="20419"/>
    <cellStyle name="常规 15 17 17" xfId="20420"/>
    <cellStyle name="常规 15 22 17" xfId="20421"/>
    <cellStyle name="常规 15 17 17 2" xfId="20422"/>
    <cellStyle name="常规 15 22 17 2" xfId="20423"/>
    <cellStyle name="常规 15 17 18" xfId="20424"/>
    <cellStyle name="常规 15 22 18" xfId="20425"/>
    <cellStyle name="常规 15 2 18 2" xfId="20426"/>
    <cellStyle name="常规 15 2 23 2" xfId="20427"/>
    <cellStyle name="常规 15 17 2" xfId="20428"/>
    <cellStyle name="常规 15 22 2" xfId="20429"/>
    <cellStyle name="常规 15 17 2 2" xfId="20430"/>
    <cellStyle name="常规 15 22 2 2" xfId="20431"/>
    <cellStyle name="常规 27 57 2 2" xfId="20432"/>
    <cellStyle name="常规 15 17 3" xfId="20433"/>
    <cellStyle name="常规 15 22 3" xfId="20434"/>
    <cellStyle name="常规 15 17 3 2" xfId="20435"/>
    <cellStyle name="常规 15 22 3 2" xfId="20436"/>
    <cellStyle name="常规 15 17 4" xfId="20437"/>
    <cellStyle name="常规 15 22 4" xfId="20438"/>
    <cellStyle name="常规 15 17 4 2" xfId="20439"/>
    <cellStyle name="常规 15 22 4 2" xfId="20440"/>
    <cellStyle name="常规 15 17 5" xfId="20441"/>
    <cellStyle name="常规 15 22 5" xfId="20442"/>
    <cellStyle name="常规 15 17 5 2" xfId="20443"/>
    <cellStyle name="常规 15 22 5 2" xfId="20444"/>
    <cellStyle name="常规 15 17 6" xfId="20445"/>
    <cellStyle name="常规 15 22 6" xfId="20446"/>
    <cellStyle name="常规 15 17 7" xfId="20447"/>
    <cellStyle name="常规 15 22 7" xfId="20448"/>
    <cellStyle name="常规 15 17 7 2" xfId="20449"/>
    <cellStyle name="常规 15 22 7 2" xfId="20450"/>
    <cellStyle name="常规 3 5 2 2 2" xfId="20451"/>
    <cellStyle name="常规 15 17 8" xfId="20452"/>
    <cellStyle name="常规 15 22 8" xfId="20453"/>
    <cellStyle name="常规 3 117" xfId="20454"/>
    <cellStyle name="常规 15 17 8 2" xfId="20455"/>
    <cellStyle name="常规 15 22 8 2" xfId="20456"/>
    <cellStyle name="常规 17 48 2 3 2" xfId="20457"/>
    <cellStyle name="常规 15 17 9" xfId="20458"/>
    <cellStyle name="常规 15 22 9" xfId="20459"/>
    <cellStyle name="常规 15 18" xfId="20460"/>
    <cellStyle name="常规 15 23" xfId="20461"/>
    <cellStyle name="常规 20 18" xfId="20462"/>
    <cellStyle name="常规 20 23" xfId="20463"/>
    <cellStyle name="常规 15 18 11 2" xfId="20464"/>
    <cellStyle name="常规 15 23 11 2" xfId="20465"/>
    <cellStyle name="常规 27 19 5 2" xfId="20466"/>
    <cellStyle name="常规 27 24 5 2" xfId="20467"/>
    <cellStyle name="常规 15 18 12" xfId="20468"/>
    <cellStyle name="常规 15 23 12" xfId="20469"/>
    <cellStyle name="常规 15 18 12 2" xfId="20470"/>
    <cellStyle name="常规 15 23 12 2" xfId="20471"/>
    <cellStyle name="常规 15 18 13" xfId="20472"/>
    <cellStyle name="常规 15 23 13" xfId="20473"/>
    <cellStyle name="常规 15 18 13 2" xfId="20474"/>
    <cellStyle name="常规 15 23 13 2" xfId="20475"/>
    <cellStyle name="常规 15 18 14" xfId="20476"/>
    <cellStyle name="常规 15 23 14" xfId="20477"/>
    <cellStyle name="常规 15 18 14 2" xfId="20478"/>
    <cellStyle name="常规 15 23 14 2" xfId="20479"/>
    <cellStyle name="常规 2 28 12 2" xfId="20480"/>
    <cellStyle name="常规 2 33 12 2" xfId="20481"/>
    <cellStyle name="常规 15 18 15" xfId="20482"/>
    <cellStyle name="常规 15 23 15" xfId="20483"/>
    <cellStyle name="常规 15 18 15 2" xfId="20484"/>
    <cellStyle name="常规 15 23 15 2" xfId="20485"/>
    <cellStyle name="常规 15 18 16" xfId="20486"/>
    <cellStyle name="常规 15 23 16" xfId="20487"/>
    <cellStyle name="汇总 3 2 9" xfId="20488"/>
    <cellStyle name="常规 15 18 16 2" xfId="20489"/>
    <cellStyle name="常规 15 23 16 2" xfId="20490"/>
    <cellStyle name="常规 15 18 17" xfId="20491"/>
    <cellStyle name="常规 15 23 17" xfId="20492"/>
    <cellStyle name="常规 15 18 17 2" xfId="20493"/>
    <cellStyle name="常规 15 23 17 2" xfId="20494"/>
    <cellStyle name="常规 27 16 11 2" xfId="20495"/>
    <cellStyle name="常规 27 21 11 2" xfId="20496"/>
    <cellStyle name="常规 15 18 18" xfId="20497"/>
    <cellStyle name="常规 15 23 18" xfId="20498"/>
    <cellStyle name="常规 27 19 15" xfId="20499"/>
    <cellStyle name="常规 27 24 15" xfId="20500"/>
    <cellStyle name="常规 15 18 2" xfId="20501"/>
    <cellStyle name="常规 15 23 2" xfId="20502"/>
    <cellStyle name="常规 18 10 3 3" xfId="20503"/>
    <cellStyle name="常规 23 10 3 3" xfId="20504"/>
    <cellStyle name="常规 27 19 16 2" xfId="20505"/>
    <cellStyle name="常规 27 24 16 2" xfId="20506"/>
    <cellStyle name="常规 15 18 3 2" xfId="20507"/>
    <cellStyle name="常规 15 23 3 2" xfId="20508"/>
    <cellStyle name="常规 27 19 17" xfId="20509"/>
    <cellStyle name="常规 27 24 17" xfId="20510"/>
    <cellStyle name="常规 15 18 4" xfId="20511"/>
    <cellStyle name="常规 15 23 4" xfId="20512"/>
    <cellStyle name="常规 23 10 4 3" xfId="20513"/>
    <cellStyle name="常规 27 19 17 2" xfId="20514"/>
    <cellStyle name="常规 27 24 17 2" xfId="20515"/>
    <cellStyle name="常规 15 18 4 2" xfId="20516"/>
    <cellStyle name="常规 15 23 4 2" xfId="20517"/>
    <cellStyle name="常规 27 19 18" xfId="20518"/>
    <cellStyle name="常规 27 24 18" xfId="20519"/>
    <cellStyle name="常规 15 18 5" xfId="20520"/>
    <cellStyle name="常规 15 23 5" xfId="20521"/>
    <cellStyle name="常规 23 10 5 3" xfId="20522"/>
    <cellStyle name="常规 15 18 5 2" xfId="20523"/>
    <cellStyle name="常规 15 23 5 2" xfId="20524"/>
    <cellStyle name="常规 15 19" xfId="20525"/>
    <cellStyle name="常规 15 24" xfId="20526"/>
    <cellStyle name="常规 20 19" xfId="20527"/>
    <cellStyle name="常规 20 24" xfId="20528"/>
    <cellStyle name="常规 15 19 10 2" xfId="20529"/>
    <cellStyle name="常规 15 24 10 2" xfId="20530"/>
    <cellStyle name="常规 15 19 11 2" xfId="20531"/>
    <cellStyle name="常规 15 24 11 2" xfId="20532"/>
    <cellStyle name="常规 15 19 12 2" xfId="20533"/>
    <cellStyle name="常规 15 24 12 2" xfId="20534"/>
    <cellStyle name="常规 15 19 13 2" xfId="20535"/>
    <cellStyle name="常规 15 24 13 2" xfId="20536"/>
    <cellStyle name="常规 15 19 14" xfId="20537"/>
    <cellStyle name="常规 15 24 14" xfId="20538"/>
    <cellStyle name="常规 26 13 16" xfId="20539"/>
    <cellStyle name="强调文字颜色 6 4 2 6" xfId="20540"/>
    <cellStyle name="常规 15 19 14 2" xfId="20541"/>
    <cellStyle name="常规 15 24 14 2" xfId="20542"/>
    <cellStyle name="常规 2 28 17 2" xfId="20543"/>
    <cellStyle name="常规 2 33 17 2" xfId="20544"/>
    <cellStyle name="常规 15 19 15" xfId="20545"/>
    <cellStyle name="常规 15 24 15" xfId="20546"/>
    <cellStyle name="常规 15 19 15 2" xfId="20547"/>
    <cellStyle name="常规 15 24 15 2" xfId="20548"/>
    <cellStyle name="常规 15 19 16 2" xfId="20549"/>
    <cellStyle name="常规 15 24 16 2" xfId="20550"/>
    <cellStyle name="常规 15 19 17" xfId="20551"/>
    <cellStyle name="常规 15 24 17" xfId="20552"/>
    <cellStyle name="常规 15 19 17 2" xfId="20553"/>
    <cellStyle name="常规 15 24 17 2" xfId="20554"/>
    <cellStyle name="常规 27 11 2" xfId="20555"/>
    <cellStyle name="常规 32 11 2" xfId="20556"/>
    <cellStyle name="常规 27 16 16 2" xfId="20557"/>
    <cellStyle name="常规 27 21 16 2" xfId="20558"/>
    <cellStyle name="常规 15 19 18" xfId="20559"/>
    <cellStyle name="常规 15 24 18" xfId="20560"/>
    <cellStyle name="常规 15 19 2" xfId="20561"/>
    <cellStyle name="常规 15 24 2" xfId="20562"/>
    <cellStyle name="常规 23 11 2 3" xfId="20563"/>
    <cellStyle name="常规 15 19 2 2" xfId="20564"/>
    <cellStyle name="常规 15 24 2 2" xfId="20565"/>
    <cellStyle name="常规 23 11 3 3" xfId="20566"/>
    <cellStyle name="常规 15 19 3 2" xfId="20567"/>
    <cellStyle name="常规 15 24 3 2" xfId="20568"/>
    <cellStyle name="常规 15 19 4" xfId="20569"/>
    <cellStyle name="常规 15 24 4" xfId="20570"/>
    <cellStyle name="常规 23 11 4 3" xfId="20571"/>
    <cellStyle name="常规 15 19 4 2" xfId="20572"/>
    <cellStyle name="常规 15 24 4 2" xfId="20573"/>
    <cellStyle name="常规 15 19 5" xfId="20574"/>
    <cellStyle name="常规 15 24 5" xfId="20575"/>
    <cellStyle name="常规 23 11 5 3" xfId="20576"/>
    <cellStyle name="常规 15 19 5 2" xfId="20577"/>
    <cellStyle name="常规 15 24 5 2" xfId="20578"/>
    <cellStyle name="常规 15 19 6" xfId="20579"/>
    <cellStyle name="常规 15 24 6" xfId="20580"/>
    <cellStyle name="常规 25 3 3 2" xfId="20581"/>
    <cellStyle name="常规 30 3 3 2" xfId="20582"/>
    <cellStyle name="常规 27 14 4 3 2" xfId="20583"/>
    <cellStyle name="常规 15 19 7" xfId="20584"/>
    <cellStyle name="常规 15 24 7" xfId="20585"/>
    <cellStyle name="常规 17 67" xfId="20586"/>
    <cellStyle name="常规 17 72" xfId="20587"/>
    <cellStyle name="常规 22 67" xfId="20588"/>
    <cellStyle name="常规 22 72" xfId="20589"/>
    <cellStyle name="常规 15 19 7 2" xfId="20590"/>
    <cellStyle name="常规 15 24 7 2" xfId="20591"/>
    <cellStyle name="常规 25 3 3 3" xfId="20592"/>
    <cellStyle name="常规 30 3 3 3" xfId="20593"/>
    <cellStyle name="常规 15 19 8" xfId="20594"/>
    <cellStyle name="常规 15 24 8" xfId="20595"/>
    <cellStyle name="常规 15 19 8 2" xfId="20596"/>
    <cellStyle name="常规 15 24 8 2" xfId="20597"/>
    <cellStyle name="常规 15 19 9" xfId="20598"/>
    <cellStyle name="常规 15 24 9" xfId="20599"/>
    <cellStyle name="常规 15 2 10 2" xfId="20600"/>
    <cellStyle name="常规 15 2 10 3" xfId="20601"/>
    <cellStyle name="常规 15 2 11" xfId="20602"/>
    <cellStyle name="常规 15 2 11 2" xfId="20603"/>
    <cellStyle name="常规 15 2 11 3" xfId="20604"/>
    <cellStyle name="常规 15 2 12" xfId="20605"/>
    <cellStyle name="常规 17 38 11" xfId="20606"/>
    <cellStyle name="常规 17 43 11" xfId="20607"/>
    <cellStyle name="常规 22 38 11" xfId="20608"/>
    <cellStyle name="常规 22 43 11" xfId="20609"/>
    <cellStyle name="常规 15 2 12 2" xfId="20610"/>
    <cellStyle name="常规 17 38 12" xfId="20611"/>
    <cellStyle name="常规 17 43 12" xfId="20612"/>
    <cellStyle name="常规 22 38 12" xfId="20613"/>
    <cellStyle name="常规 22 43 12" xfId="20614"/>
    <cellStyle name="常规 15 2 12 3" xfId="20615"/>
    <cellStyle name="常规 15 2 13" xfId="20616"/>
    <cellStyle name="常规 15 2 14" xfId="20617"/>
    <cellStyle name="常规 2 36" xfId="20618"/>
    <cellStyle name="常规 2 41" xfId="20619"/>
    <cellStyle name="常规 15 2 14 2" xfId="20620"/>
    <cellStyle name="常规 15 2 15" xfId="20621"/>
    <cellStyle name="常规 15 2 20" xfId="20622"/>
    <cellStyle name="常规 2 86" xfId="20623"/>
    <cellStyle name="常规 2 91" xfId="20624"/>
    <cellStyle name="常规 15 2 15 2" xfId="20625"/>
    <cellStyle name="常规 15 2 20 2" xfId="20626"/>
    <cellStyle name="常规 15 2 16" xfId="20627"/>
    <cellStyle name="常规 15 2 21" xfId="20628"/>
    <cellStyle name="常规 15 2 16 2" xfId="20629"/>
    <cellStyle name="常规 15 2 21 2" xfId="20630"/>
    <cellStyle name="输入 3 2 5 6" xfId="20631"/>
    <cellStyle name="常规 33 16 9 2" xfId="20632"/>
    <cellStyle name="常规 33 21 9 2" xfId="20633"/>
    <cellStyle name="常规 15 2 17" xfId="20634"/>
    <cellStyle name="常规 15 2 22" xfId="20635"/>
    <cellStyle name="常规 17 39 11" xfId="20636"/>
    <cellStyle name="常规 17 44 11" xfId="20637"/>
    <cellStyle name="常规 22 39 11" xfId="20638"/>
    <cellStyle name="常规 22 44 11" xfId="20639"/>
    <cellStyle name="常规 15 2 17 2" xfId="20640"/>
    <cellStyle name="常规 15 2 22 2" xfId="20641"/>
    <cellStyle name="常规 15 2 18" xfId="20642"/>
    <cellStyle name="常规 15 2 23" xfId="20643"/>
    <cellStyle name="常规 6 2 2" xfId="20644"/>
    <cellStyle name="常规 17 47 9 2" xfId="20645"/>
    <cellStyle name="常规 22 47 9 2" xfId="20646"/>
    <cellStyle name="常规 15 2 19" xfId="20647"/>
    <cellStyle name="常规 15 2 24" xfId="20648"/>
    <cellStyle name="常规 3 36" xfId="20649"/>
    <cellStyle name="常规 3 41" xfId="20650"/>
    <cellStyle name="常规 15 2 19 2" xfId="20651"/>
    <cellStyle name="常规 15 2 24 2" xfId="20652"/>
    <cellStyle name="常规 7 21 14 2" xfId="20653"/>
    <cellStyle name="常规 7 16 14 2" xfId="20654"/>
    <cellStyle name="常规 15 2 2 3" xfId="20655"/>
    <cellStyle name="常规 15 2 2 4" xfId="20656"/>
    <cellStyle name="适中 15 2" xfId="20657"/>
    <cellStyle name="常规 15 2 2 5" xfId="20658"/>
    <cellStyle name="常规 15 2 2 6" xfId="20659"/>
    <cellStyle name="常规 23 12 16 2" xfId="20660"/>
    <cellStyle name="常规 15 2 2 7" xfId="20661"/>
    <cellStyle name="常规 15 2 25" xfId="20662"/>
    <cellStyle name="常规 15 2 30" xfId="20663"/>
    <cellStyle name="常规 3 86" xfId="20664"/>
    <cellStyle name="常规 3 91" xfId="20665"/>
    <cellStyle name="常规 15 2 25 2" xfId="20666"/>
    <cellStyle name="常规 15 2 26" xfId="20667"/>
    <cellStyle name="常规 15 2 31" xfId="20668"/>
    <cellStyle name="常规 27 16 10" xfId="20669"/>
    <cellStyle name="常规 27 21 10" xfId="20670"/>
    <cellStyle name="常规 15 2 27" xfId="20671"/>
    <cellStyle name="常规 15 2 32" xfId="20672"/>
    <cellStyle name="常规 17 45 11" xfId="20673"/>
    <cellStyle name="常规 22 45 11" xfId="20674"/>
    <cellStyle name="常规 27 16 10 2" xfId="20675"/>
    <cellStyle name="常规 27 21 10 2" xfId="20676"/>
    <cellStyle name="常规 15 2 27 2" xfId="20677"/>
    <cellStyle name="常规 27 16 11" xfId="20678"/>
    <cellStyle name="常规 27 21 11" xfId="20679"/>
    <cellStyle name="常规 15 2 28" xfId="20680"/>
    <cellStyle name="常规 15 2 33" xfId="20681"/>
    <cellStyle name="常规 27 16 12" xfId="20682"/>
    <cellStyle name="常规 27 21 12" xfId="20683"/>
    <cellStyle name="常规 15 2 29" xfId="20684"/>
    <cellStyle name="常规 15 2 3 2 2" xfId="20685"/>
    <cellStyle name="常规 7 21 15 2" xfId="20686"/>
    <cellStyle name="常规 7 16 15 2" xfId="20687"/>
    <cellStyle name="常规 15 2 3 3" xfId="20688"/>
    <cellStyle name="常规 15 2 3 4" xfId="20689"/>
    <cellStyle name="常规 15 2 3 5" xfId="20690"/>
    <cellStyle name="常规 15 2 3 6" xfId="20691"/>
    <cellStyle name="常规 23 12 17 2" xfId="20692"/>
    <cellStyle name="常规 15 2 3 7" xfId="20693"/>
    <cellStyle name="常规 15 2 4 2" xfId="20694"/>
    <cellStyle name="常规 20 2 4 2" xfId="20695"/>
    <cellStyle name="常规 7 21 16 2" xfId="20696"/>
    <cellStyle name="常规 7 16 16 2" xfId="20697"/>
    <cellStyle name="常规 15 2 4 3" xfId="20698"/>
    <cellStyle name="常规 15 2 4 4" xfId="20699"/>
    <cellStyle name="常规 15 2 4 5" xfId="20700"/>
    <cellStyle name="常规 15 2 4 6" xfId="20701"/>
    <cellStyle name="常规 23 12 18 2" xfId="20702"/>
    <cellStyle name="常规 15 2 4 7" xfId="20703"/>
    <cellStyle name="常规 15 2 5 2" xfId="20704"/>
    <cellStyle name="常规 15 2 5 2 2" xfId="20705"/>
    <cellStyle name="常规 7 21 17 2" xfId="20706"/>
    <cellStyle name="常规 7 16 17 2" xfId="20707"/>
    <cellStyle name="常规 15 2 5 3" xfId="20708"/>
    <cellStyle name="常规 15 2 5 3 2" xfId="20709"/>
    <cellStyle name="常规 15 2 5 3 3" xfId="20710"/>
    <cellStyle name="常规 15 2 5 4" xfId="20711"/>
    <cellStyle name="常规 15 2 5 4 2" xfId="20712"/>
    <cellStyle name="常规 15 2 5 5" xfId="20713"/>
    <cellStyle name="常规 15 2 5 6" xfId="20714"/>
    <cellStyle name="常规 15 2 5 7" xfId="20715"/>
    <cellStyle name="常规 15 2 6 2" xfId="20716"/>
    <cellStyle name="常规 15 2 6 2 2" xfId="20717"/>
    <cellStyle name="常规 15 2 6 3" xfId="20718"/>
    <cellStyle name="常规 15 2 6 4" xfId="20719"/>
    <cellStyle name="常规 15 2 6 5" xfId="20720"/>
    <cellStyle name="常规 15 2 6 6" xfId="20721"/>
    <cellStyle name="常规 15 2 6 7" xfId="20722"/>
    <cellStyle name="常规 15 2 7 2" xfId="20723"/>
    <cellStyle name="常规 15 2 7 3" xfId="20724"/>
    <cellStyle name="常规 15 2 8 2" xfId="20725"/>
    <cellStyle name="常规 17 12 2 2" xfId="20726"/>
    <cellStyle name="常规 22 12 2 2" xfId="20727"/>
    <cellStyle name="常规 15 2 8 3" xfId="20728"/>
    <cellStyle name="常规 15 2 9 2" xfId="20729"/>
    <cellStyle name="常规 15 25" xfId="20730"/>
    <cellStyle name="常规 15 30" xfId="20731"/>
    <cellStyle name="常规 20 25" xfId="20732"/>
    <cellStyle name="常规 20 30" xfId="20733"/>
    <cellStyle name="常规 2 16 3 2" xfId="20734"/>
    <cellStyle name="常规 2 21 3 2" xfId="20735"/>
    <cellStyle name="常规 17 8 3 3" xfId="20736"/>
    <cellStyle name="常规 15 25 10" xfId="20737"/>
    <cellStyle name="常规 15 30 10" xfId="20738"/>
    <cellStyle name="常规 2 16 3 2 2" xfId="20739"/>
    <cellStyle name="常规 2 21 3 2 2" xfId="20740"/>
    <cellStyle name="常规 17 8 3 3 2" xfId="20741"/>
    <cellStyle name="常规 15 25 10 2" xfId="20742"/>
    <cellStyle name="常规 15 30 10 2" xfId="20743"/>
    <cellStyle name="常规 2 16 3 3" xfId="20744"/>
    <cellStyle name="常规 2 21 3 3" xfId="20745"/>
    <cellStyle name="常规 17 8 3 4" xfId="20746"/>
    <cellStyle name="常规 15 25 11" xfId="20747"/>
    <cellStyle name="常规 15 30 11" xfId="20748"/>
    <cellStyle name="常规 2 16 3 3 2" xfId="20749"/>
    <cellStyle name="常规 2 21 3 3 2" xfId="20750"/>
    <cellStyle name="常规 15 25 11 2" xfId="20751"/>
    <cellStyle name="常规 15 30 11 2" xfId="20752"/>
    <cellStyle name="常规 2 16 3 4" xfId="20753"/>
    <cellStyle name="常规 2 21 3 4" xfId="20754"/>
    <cellStyle name="常规 15 25 12" xfId="20755"/>
    <cellStyle name="常规 15 30 12" xfId="20756"/>
    <cellStyle name="常规 15 25 12 2" xfId="20757"/>
    <cellStyle name="常规 15 30 12 2" xfId="20758"/>
    <cellStyle name="常规 2 16 3 5" xfId="20759"/>
    <cellStyle name="常规 15 25 13" xfId="20760"/>
    <cellStyle name="常规 15 30 13" xfId="20761"/>
    <cellStyle name="常规 15 25 13 2" xfId="20762"/>
    <cellStyle name="常规 15 30 13 2" xfId="20763"/>
    <cellStyle name="常规 15 25 14" xfId="20764"/>
    <cellStyle name="常规 15 30 14" xfId="20765"/>
    <cellStyle name="强调文字颜色 6 9 2 6" xfId="20766"/>
    <cellStyle name="常规 15 25 14 2" xfId="20767"/>
    <cellStyle name="常规 15 30 14 2" xfId="20768"/>
    <cellStyle name="常规 15 25 15" xfId="20769"/>
    <cellStyle name="常规 15 30 15" xfId="20770"/>
    <cellStyle name="常规 15 25 15 2" xfId="20771"/>
    <cellStyle name="常规 15 30 15 2" xfId="20772"/>
    <cellStyle name="常规 15 25 16" xfId="20773"/>
    <cellStyle name="常规 15 30 16" xfId="20774"/>
    <cellStyle name="常规 15 25 16 2" xfId="20775"/>
    <cellStyle name="常规 15 30 16 2" xfId="20776"/>
    <cellStyle name="常规 15 25 17" xfId="20777"/>
    <cellStyle name="常规 15 30 17" xfId="20778"/>
    <cellStyle name="常规 15 25 17 2" xfId="20779"/>
    <cellStyle name="常规 15 30 17 2" xfId="20780"/>
    <cellStyle name="常规 27 16 2" xfId="20781"/>
    <cellStyle name="常规 27 21 2" xfId="20782"/>
    <cellStyle name="常规 32 16 2" xfId="20783"/>
    <cellStyle name="常规 15 25 18" xfId="20784"/>
    <cellStyle name="常规 15 30 18" xfId="20785"/>
    <cellStyle name="常规 15 25 2" xfId="20786"/>
    <cellStyle name="常规 15 30 2" xfId="20787"/>
    <cellStyle name="常规 26 67" xfId="20788"/>
    <cellStyle name="常规 26 72" xfId="20789"/>
    <cellStyle name="常规 15 25 2 2" xfId="20790"/>
    <cellStyle name="常规 15 30 2 2" xfId="20791"/>
    <cellStyle name="常规 15 25 3" xfId="20792"/>
    <cellStyle name="常规 15 30 3" xfId="20793"/>
    <cellStyle name="常规 15 25 3 2" xfId="20794"/>
    <cellStyle name="常规 15 30 3 2" xfId="20795"/>
    <cellStyle name="常规 15 25 4" xfId="20796"/>
    <cellStyle name="常规 15 30 4" xfId="20797"/>
    <cellStyle name="常规 15 25 4 2" xfId="20798"/>
    <cellStyle name="常规 15 30 4 2" xfId="20799"/>
    <cellStyle name="常规 15 25 5" xfId="20800"/>
    <cellStyle name="常规 15 30 5" xfId="20801"/>
    <cellStyle name="常规 15 25 5 2" xfId="20802"/>
    <cellStyle name="常规 15 30 5 2" xfId="20803"/>
    <cellStyle name="常规 15 25 6" xfId="20804"/>
    <cellStyle name="常规 15 30 6" xfId="20805"/>
    <cellStyle name="常规 27 17" xfId="20806"/>
    <cellStyle name="常规 27 22" xfId="20807"/>
    <cellStyle name="常规 32 17" xfId="20808"/>
    <cellStyle name="常规 32 22" xfId="20809"/>
    <cellStyle name="常规 15 25 6 2" xfId="20810"/>
    <cellStyle name="常规 15 30 6 2" xfId="20811"/>
    <cellStyle name="常规 25 3 4 2" xfId="20812"/>
    <cellStyle name="常规 30 3 4 2" xfId="20813"/>
    <cellStyle name="常规 15 25 7" xfId="20814"/>
    <cellStyle name="常规 15 30 7" xfId="20815"/>
    <cellStyle name="常规 27 67" xfId="20816"/>
    <cellStyle name="常规 27 72" xfId="20817"/>
    <cellStyle name="常规 15 25 7 2" xfId="20818"/>
    <cellStyle name="常规 15 30 7 2" xfId="20819"/>
    <cellStyle name="常规 25 3 4 3" xfId="20820"/>
    <cellStyle name="常规 30 3 4 3" xfId="20821"/>
    <cellStyle name="常规 15 25 8" xfId="20822"/>
    <cellStyle name="常规 15 30 8" xfId="20823"/>
    <cellStyle name="常规 15 25 8 2" xfId="20824"/>
    <cellStyle name="常规 15 30 8 2" xfId="20825"/>
    <cellStyle name="常规 15 25 9" xfId="20826"/>
    <cellStyle name="常规 15 30 9" xfId="20827"/>
    <cellStyle name="常规 15 26" xfId="20828"/>
    <cellStyle name="常规 15 31" xfId="20829"/>
    <cellStyle name="常规 20 26" xfId="20830"/>
    <cellStyle name="常规 20 31" xfId="20831"/>
    <cellStyle name="常规 2 16 8 2" xfId="20832"/>
    <cellStyle name="常规 2 21 8 2" xfId="20833"/>
    <cellStyle name="常规 15 26 10" xfId="20834"/>
    <cellStyle name="常规 15 31 10" xfId="20835"/>
    <cellStyle name="常规 15 26 10 2" xfId="20836"/>
    <cellStyle name="常规 15 31 10 2" xfId="20837"/>
    <cellStyle name="常规 15 26 11" xfId="20838"/>
    <cellStyle name="常规 15 31 11" xfId="20839"/>
    <cellStyle name="常规 15 36 12" xfId="20840"/>
    <cellStyle name="常规 15 41 12" xfId="20841"/>
    <cellStyle name="常规 15 26 11 2" xfId="20842"/>
    <cellStyle name="常规 15 31 11 2" xfId="20843"/>
    <cellStyle name="常规 15 26 12" xfId="20844"/>
    <cellStyle name="常规 15 31 12" xfId="20845"/>
    <cellStyle name="常规 8 33 14" xfId="20846"/>
    <cellStyle name="常规 8 28 14" xfId="20847"/>
    <cellStyle name="常规 15 26 12 2" xfId="20848"/>
    <cellStyle name="常规 15 31 12 2" xfId="20849"/>
    <cellStyle name="常规 15 26 13" xfId="20850"/>
    <cellStyle name="常规 15 31 13" xfId="20851"/>
    <cellStyle name="常规 15 26 13 2" xfId="20852"/>
    <cellStyle name="常规 15 31 13 2" xfId="20853"/>
    <cellStyle name="常规 15 26 14" xfId="20854"/>
    <cellStyle name="常规 15 31 14" xfId="20855"/>
    <cellStyle name="常规 15 26 14 2" xfId="20856"/>
    <cellStyle name="常规 15 31 14 2" xfId="20857"/>
    <cellStyle name="常规 15 26 15" xfId="20858"/>
    <cellStyle name="常规 15 31 15" xfId="20859"/>
    <cellStyle name="常规 15 26 15 2" xfId="20860"/>
    <cellStyle name="常规 15 31 15 2" xfId="20861"/>
    <cellStyle name="常规 15 26 16" xfId="20862"/>
    <cellStyle name="常规 15 31 16" xfId="20863"/>
    <cellStyle name="常规 15 37 12" xfId="20864"/>
    <cellStyle name="常规 15 42 12" xfId="20865"/>
    <cellStyle name="常规 15 26 16 2" xfId="20866"/>
    <cellStyle name="常规 15 31 16 2" xfId="20867"/>
    <cellStyle name="常规 15 26 17" xfId="20868"/>
    <cellStyle name="常规 15 31 17" xfId="20869"/>
    <cellStyle name="常规 8 34 14" xfId="20870"/>
    <cellStyle name="常规 8 29 14" xfId="20871"/>
    <cellStyle name="常规 15 26 17 2" xfId="20872"/>
    <cellStyle name="常规 15 31 17 2" xfId="20873"/>
    <cellStyle name="常规 27 26 2" xfId="20874"/>
    <cellStyle name="常规 27 31 2" xfId="20875"/>
    <cellStyle name="常规 15 26 18" xfId="20876"/>
    <cellStyle name="常规 15 31 18" xfId="20877"/>
    <cellStyle name="常规 15 26 2" xfId="20878"/>
    <cellStyle name="常规 15 31 2" xfId="20879"/>
    <cellStyle name="常规 15 29 9" xfId="20880"/>
    <cellStyle name="常规 15 34 9" xfId="20881"/>
    <cellStyle name="常规 15 26 2 2" xfId="20882"/>
    <cellStyle name="常规 15 31 2 2" xfId="20883"/>
    <cellStyle name="常规 15 26 3" xfId="20884"/>
    <cellStyle name="常规 15 31 3" xfId="20885"/>
    <cellStyle name="常规 15 35 9" xfId="20886"/>
    <cellStyle name="常规 15 40 9" xfId="20887"/>
    <cellStyle name="常规 15 26 3 2" xfId="20888"/>
    <cellStyle name="常规 15 31 3 2" xfId="20889"/>
    <cellStyle name="常规 15 26 4" xfId="20890"/>
    <cellStyle name="常规 15 31 4" xfId="20891"/>
    <cellStyle name="常规 15 36 9" xfId="20892"/>
    <cellStyle name="常规 15 41 9" xfId="20893"/>
    <cellStyle name="常规 15 26 4 2" xfId="20894"/>
    <cellStyle name="常规 15 31 4 2" xfId="20895"/>
    <cellStyle name="常规 15 26 5" xfId="20896"/>
    <cellStyle name="常规 15 31 5" xfId="20897"/>
    <cellStyle name="常规 15 37 9" xfId="20898"/>
    <cellStyle name="常规 15 42 9" xfId="20899"/>
    <cellStyle name="常规 15 26 5 2" xfId="20900"/>
    <cellStyle name="常规 15 31 5 2" xfId="20901"/>
    <cellStyle name="常规 15 26 6" xfId="20902"/>
    <cellStyle name="常规 15 31 6" xfId="20903"/>
    <cellStyle name="常规 25 3 5 2" xfId="20904"/>
    <cellStyle name="常规 30 3 5 2" xfId="20905"/>
    <cellStyle name="常规 15 26 7" xfId="20906"/>
    <cellStyle name="常规 15 31 7" xfId="20907"/>
    <cellStyle name="常规 15 39 9" xfId="20908"/>
    <cellStyle name="常规 15 44 9" xfId="20909"/>
    <cellStyle name="常规 15 26 7 2" xfId="20910"/>
    <cellStyle name="常规 15 31 7 2" xfId="20911"/>
    <cellStyle name="常规 25 3 5 3" xfId="20912"/>
    <cellStyle name="常规 30 3 5 3" xfId="20913"/>
    <cellStyle name="常规 15 26 8" xfId="20914"/>
    <cellStyle name="常规 15 31 8" xfId="20915"/>
    <cellStyle name="常规 15 45 9" xfId="20916"/>
    <cellStyle name="常规 15 26 8 2" xfId="20917"/>
    <cellStyle name="常规 15 31 8 2" xfId="20918"/>
    <cellStyle name="常规 15 26 9" xfId="20919"/>
    <cellStyle name="常规 15 31 9" xfId="20920"/>
    <cellStyle name="常规 15 46 9" xfId="20921"/>
    <cellStyle name="常规 15 26 9 2" xfId="20922"/>
    <cellStyle name="常规 15 31 9 2" xfId="20923"/>
    <cellStyle name="常规 17 15 16 2" xfId="20924"/>
    <cellStyle name="常规 17 20 16 2" xfId="20925"/>
    <cellStyle name="常规 22 15 16 2" xfId="20926"/>
    <cellStyle name="常规 22 20 16 2" xfId="20927"/>
    <cellStyle name="常规 15 27" xfId="20928"/>
    <cellStyle name="常规 15 32" xfId="20929"/>
    <cellStyle name="常规 20 27" xfId="20930"/>
    <cellStyle name="常规 20 32" xfId="20931"/>
    <cellStyle name="常规 15 27 10" xfId="20932"/>
    <cellStyle name="常规 15 32 10" xfId="20933"/>
    <cellStyle name="常规 15 27 10 2" xfId="20934"/>
    <cellStyle name="常规 15 32 10 2" xfId="20935"/>
    <cellStyle name="常规 15 27 11" xfId="20936"/>
    <cellStyle name="常规 15 32 11" xfId="20937"/>
    <cellStyle name="常规 15 27 11 2" xfId="20938"/>
    <cellStyle name="常规 15 32 11 2" xfId="20939"/>
    <cellStyle name="常规 15 27 12" xfId="20940"/>
    <cellStyle name="常规 15 32 12" xfId="20941"/>
    <cellStyle name="常规 15 27 12 2" xfId="20942"/>
    <cellStyle name="常规 15 32 12 2" xfId="20943"/>
    <cellStyle name="常规 15 27 13" xfId="20944"/>
    <cellStyle name="常规 15 32 13" xfId="20945"/>
    <cellStyle name="常规 15 27 13 2" xfId="20946"/>
    <cellStyle name="常规 15 32 13 2" xfId="20947"/>
    <cellStyle name="常规 15 27 14" xfId="20948"/>
    <cellStyle name="常规 15 32 14" xfId="20949"/>
    <cellStyle name="常规 2 12 10" xfId="20950"/>
    <cellStyle name="常规 15 27 14 2" xfId="20951"/>
    <cellStyle name="常规 15 32 14 2" xfId="20952"/>
    <cellStyle name="常规 15 27 15" xfId="20953"/>
    <cellStyle name="常规 15 32 15" xfId="20954"/>
    <cellStyle name="常规 15 27 15 2" xfId="20955"/>
    <cellStyle name="常规 15 32 15 2" xfId="20956"/>
    <cellStyle name="常规 15 27 16" xfId="20957"/>
    <cellStyle name="常规 15 32 16" xfId="20958"/>
    <cellStyle name="常规 15 27 16 2" xfId="20959"/>
    <cellStyle name="常规 15 32 16 2" xfId="20960"/>
    <cellStyle name="常规 15 27 17" xfId="20961"/>
    <cellStyle name="常规 15 32 17" xfId="20962"/>
    <cellStyle name="常规 15 27 17 2" xfId="20963"/>
    <cellStyle name="常规 15 32 17 2" xfId="20964"/>
    <cellStyle name="常规 27 36 2" xfId="20965"/>
    <cellStyle name="常规 27 41 2" xfId="20966"/>
    <cellStyle name="常规 15 27 18" xfId="20967"/>
    <cellStyle name="常规 15 32 18" xfId="20968"/>
    <cellStyle name="常规 15 27 2" xfId="20969"/>
    <cellStyle name="常规 15 32 2" xfId="20970"/>
    <cellStyle name="常规 15 27 2 2" xfId="20971"/>
    <cellStyle name="常规 15 32 2 2" xfId="20972"/>
    <cellStyle name="常规 15 27 3" xfId="20973"/>
    <cellStyle name="常规 15 32 3" xfId="20974"/>
    <cellStyle name="常规 15 27 3 2" xfId="20975"/>
    <cellStyle name="常规 15 32 3 2" xfId="20976"/>
    <cellStyle name="常规 15 27 4" xfId="20977"/>
    <cellStyle name="常规 15 32 4" xfId="20978"/>
    <cellStyle name="常规 15 27 4 2" xfId="20979"/>
    <cellStyle name="常规 15 32 4 2" xfId="20980"/>
    <cellStyle name="常规 15 27 5" xfId="20981"/>
    <cellStyle name="常规 15 32 5" xfId="20982"/>
    <cellStyle name="常规 15 27 5 2" xfId="20983"/>
    <cellStyle name="常规 15 32 5 2" xfId="20984"/>
    <cellStyle name="常规 15 27 6" xfId="20985"/>
    <cellStyle name="常规 15 32 6" xfId="20986"/>
    <cellStyle name="常规 15 27 6 2" xfId="20987"/>
    <cellStyle name="常规 15 32 6 2" xfId="20988"/>
    <cellStyle name="常规 25 3 6 2" xfId="20989"/>
    <cellStyle name="常规 15 27 7" xfId="20990"/>
    <cellStyle name="常规 15 32 7" xfId="20991"/>
    <cellStyle name="常规 15 27 7 2" xfId="20992"/>
    <cellStyle name="常规 15 32 7 2" xfId="20993"/>
    <cellStyle name="常规 15 27 8" xfId="20994"/>
    <cellStyle name="常规 15 32 8" xfId="20995"/>
    <cellStyle name="常规 15 27 9" xfId="20996"/>
    <cellStyle name="常规 15 32 9" xfId="20997"/>
    <cellStyle name="常规 15 27 9 2" xfId="20998"/>
    <cellStyle name="常规 15 32 9 2" xfId="20999"/>
    <cellStyle name="常规 3 37 14 2" xfId="21000"/>
    <cellStyle name="常规 3 42 14 2" xfId="21001"/>
    <cellStyle name="常规 15 28" xfId="21002"/>
    <cellStyle name="常规 15 33" xfId="21003"/>
    <cellStyle name="常规 20 28" xfId="21004"/>
    <cellStyle name="常规 20 33" xfId="21005"/>
    <cellStyle name="常规 15 28 11 2" xfId="21006"/>
    <cellStyle name="常规 15 33 11 2" xfId="21007"/>
    <cellStyle name="常规 27 25 5 2" xfId="21008"/>
    <cellStyle name="常规 27 30 5 2" xfId="21009"/>
    <cellStyle name="常规 41 4 2" xfId="21010"/>
    <cellStyle name="常规 36 4 2" xfId="21011"/>
    <cellStyle name="常规 17 48 14 2" xfId="21012"/>
    <cellStyle name="常规 22 48 14 2" xfId="21013"/>
    <cellStyle name="常规 15 28 12" xfId="21014"/>
    <cellStyle name="常规 15 33 12" xfId="21015"/>
    <cellStyle name="常规 15 28 12 2" xfId="21016"/>
    <cellStyle name="常规 15 33 12 2" xfId="21017"/>
    <cellStyle name="常规 15 28 13 2" xfId="21018"/>
    <cellStyle name="常规 15 33 13 2" xfId="21019"/>
    <cellStyle name="常规 15 28 14" xfId="21020"/>
    <cellStyle name="常规 15 33 14" xfId="21021"/>
    <cellStyle name="常规 15 28 14 2" xfId="21022"/>
    <cellStyle name="常规 15 33 14 2" xfId="21023"/>
    <cellStyle name="常规 15 28 15" xfId="21024"/>
    <cellStyle name="常规 15 33 15" xfId="21025"/>
    <cellStyle name="常规 15 28 15 2" xfId="21026"/>
    <cellStyle name="常规 15 33 15 2" xfId="21027"/>
    <cellStyle name="常规 15 28 16" xfId="21028"/>
    <cellStyle name="常规 15 33 16" xfId="21029"/>
    <cellStyle name="常规 15 28 16 2" xfId="21030"/>
    <cellStyle name="常规 15 33 16 2" xfId="21031"/>
    <cellStyle name="常规 15 28 17" xfId="21032"/>
    <cellStyle name="常规 15 33 17" xfId="21033"/>
    <cellStyle name="常规 15 28 17 2" xfId="21034"/>
    <cellStyle name="常规 15 33 17 2" xfId="21035"/>
    <cellStyle name="常规 6 3 6 2" xfId="21036"/>
    <cellStyle name="常规 27 46 2" xfId="21037"/>
    <cellStyle name="常规 27 51 2" xfId="21038"/>
    <cellStyle name="常规 15 28 18" xfId="21039"/>
    <cellStyle name="常规 15 33 18" xfId="21040"/>
    <cellStyle name="常规 27 25 15" xfId="21041"/>
    <cellStyle name="常规 27 30 15" xfId="21042"/>
    <cellStyle name="常规 15 28 2" xfId="21043"/>
    <cellStyle name="常规 15 33 2" xfId="21044"/>
    <cellStyle name="常规 27 25 15 2" xfId="21045"/>
    <cellStyle name="常规 27 30 15 2" xfId="21046"/>
    <cellStyle name="常规 15 28 2 2" xfId="21047"/>
    <cellStyle name="常规 15 33 2 2" xfId="21048"/>
    <cellStyle name="常规 27 25 16" xfId="21049"/>
    <cellStyle name="常规 27 30 16" xfId="21050"/>
    <cellStyle name="常规 15 28 3" xfId="21051"/>
    <cellStyle name="常规 15 33 3" xfId="21052"/>
    <cellStyle name="常规 27 25 17" xfId="21053"/>
    <cellStyle name="常规 27 30 17" xfId="21054"/>
    <cellStyle name="常规 15 28 4" xfId="21055"/>
    <cellStyle name="常规 15 33 4" xfId="21056"/>
    <cellStyle name="常规 27 25 18" xfId="21057"/>
    <cellStyle name="常规 27 30 18" xfId="21058"/>
    <cellStyle name="常规 15 28 5" xfId="21059"/>
    <cellStyle name="常规 15 33 5" xfId="21060"/>
    <cellStyle name="常规 15 28 5 2" xfId="21061"/>
    <cellStyle name="常规 15 33 5 2" xfId="21062"/>
    <cellStyle name="常规 15 29" xfId="21063"/>
    <cellStyle name="常规 15 34" xfId="21064"/>
    <cellStyle name="常规 20 29" xfId="21065"/>
    <cellStyle name="常规 20 34" xfId="21066"/>
    <cellStyle name="常规 18 56" xfId="21067"/>
    <cellStyle name="常规 23 56" xfId="21068"/>
    <cellStyle name="常规 23 61" xfId="21069"/>
    <cellStyle name="常规 15 29 10 2" xfId="21070"/>
    <cellStyle name="常规 15 34 10 2" xfId="21071"/>
    <cellStyle name="常规 15 29 11 2" xfId="21072"/>
    <cellStyle name="常规 15 34 11 2" xfId="21073"/>
    <cellStyle name="常规 15 29 12 2" xfId="21074"/>
    <cellStyle name="常规 15 34 12 2" xfId="21075"/>
    <cellStyle name="常规 15 29 13 2" xfId="21076"/>
    <cellStyle name="常规 15 34 13 2" xfId="21077"/>
    <cellStyle name="常规 15 29 14" xfId="21078"/>
    <cellStyle name="常规 15 34 14" xfId="21079"/>
    <cellStyle name="常规 15 29 15" xfId="21080"/>
    <cellStyle name="常规 15 34 15" xfId="21081"/>
    <cellStyle name="常规 15 29 17" xfId="21082"/>
    <cellStyle name="常规 15 34 17" xfId="21083"/>
    <cellStyle name="常规 27 56 2" xfId="21084"/>
    <cellStyle name="常规 27 61 2" xfId="21085"/>
    <cellStyle name="常规 15 29 18" xfId="21086"/>
    <cellStyle name="常规 15 34 18" xfId="21087"/>
    <cellStyle name="常规 15 29 2" xfId="21088"/>
    <cellStyle name="常规 15 34 2" xfId="21089"/>
    <cellStyle name="常规 23 11 11" xfId="21090"/>
    <cellStyle name="常规 23 21 2 3" xfId="21091"/>
    <cellStyle name="常规 15 29 2 2" xfId="21092"/>
    <cellStyle name="常规 15 34 2 2" xfId="21093"/>
    <cellStyle name="常规 15 29 3" xfId="21094"/>
    <cellStyle name="常规 15 34 3" xfId="21095"/>
    <cellStyle name="常规 23 21 3 3" xfId="21096"/>
    <cellStyle name="常规 15 29 3 2" xfId="21097"/>
    <cellStyle name="常规 15 34 3 2" xfId="21098"/>
    <cellStyle name="常规 15 29 4" xfId="21099"/>
    <cellStyle name="常规 15 34 4" xfId="21100"/>
    <cellStyle name="常规 23 21 4 3" xfId="21101"/>
    <cellStyle name="常规 15 29 4 2" xfId="21102"/>
    <cellStyle name="常规 15 34 4 2" xfId="21103"/>
    <cellStyle name="常规 15 29 5" xfId="21104"/>
    <cellStyle name="常规 15 34 5" xfId="21105"/>
    <cellStyle name="常规 23 21 5 3" xfId="21106"/>
    <cellStyle name="常规 15 29 5 2" xfId="21107"/>
    <cellStyle name="常规 15 34 5 2" xfId="21108"/>
    <cellStyle name="常规 15 29 6" xfId="21109"/>
    <cellStyle name="常规 15 34 6" xfId="21110"/>
    <cellStyle name="常规 15 29 6 2" xfId="21111"/>
    <cellStyle name="常规 15 34 6 2" xfId="21112"/>
    <cellStyle name="常规 15 29 7" xfId="21113"/>
    <cellStyle name="常规 15 34 7" xfId="21114"/>
    <cellStyle name="常规 23 12 11" xfId="21115"/>
    <cellStyle name="常规 15 29 7 2" xfId="21116"/>
    <cellStyle name="常规 15 34 7 2" xfId="21117"/>
    <cellStyle name="常规 23 13 2 2" xfId="21118"/>
    <cellStyle name="常规 15 29 8" xfId="21119"/>
    <cellStyle name="常规 15 34 8" xfId="21120"/>
    <cellStyle name="常规 15 29 8 2" xfId="21121"/>
    <cellStyle name="常规 15 34 8 2" xfId="21122"/>
    <cellStyle name="常规 15 29 9 2" xfId="21123"/>
    <cellStyle name="常规 15 34 9 2" xfId="21124"/>
    <cellStyle name="常规 15 3 10" xfId="21125"/>
    <cellStyle name="常规 20 3 10" xfId="21126"/>
    <cellStyle name="常规 15 3 10 2" xfId="21127"/>
    <cellStyle name="常规 15 3 11" xfId="21128"/>
    <cellStyle name="常规 20 3 11" xfId="21129"/>
    <cellStyle name="常规 15 3 11 2" xfId="21130"/>
    <cellStyle name="常规 15 3 12" xfId="21131"/>
    <cellStyle name="常规 15 3 12 2" xfId="21132"/>
    <cellStyle name="常规 15 3 13" xfId="21133"/>
    <cellStyle name="常规 15 3 13 2" xfId="21134"/>
    <cellStyle name="常规 27 5 2 2" xfId="21135"/>
    <cellStyle name="常规 15 3 14" xfId="21136"/>
    <cellStyle name="常规 15 3 15" xfId="21137"/>
    <cellStyle name="常规 15 3 20" xfId="21138"/>
    <cellStyle name="常规 3 13 2 2" xfId="21139"/>
    <cellStyle name="常规 27 5 2 3" xfId="21140"/>
    <cellStyle name="常规 27 5 2 3 2" xfId="21141"/>
    <cellStyle name="常规 15 3 15 2" xfId="21142"/>
    <cellStyle name="常规 15 3 16 2" xfId="21143"/>
    <cellStyle name="常规 27 5 2 5" xfId="21144"/>
    <cellStyle name="常规 15 3 17" xfId="21145"/>
    <cellStyle name="常规 15 3 22" xfId="21146"/>
    <cellStyle name="常规 15 3 17 2" xfId="21147"/>
    <cellStyle name="常规 15 3 18" xfId="21148"/>
    <cellStyle name="常规 15 3 23" xfId="21149"/>
    <cellStyle name="常规 6 7 2" xfId="21150"/>
    <cellStyle name="常规 17 8 14 2" xfId="21151"/>
    <cellStyle name="常规 22 8 14 2" xfId="21152"/>
    <cellStyle name="常规 15 3 19" xfId="21153"/>
    <cellStyle name="常规 15 3 24" xfId="21154"/>
    <cellStyle name="常规 15 3 19 2" xfId="21155"/>
    <cellStyle name="常规 15 3 2 2 2" xfId="21156"/>
    <cellStyle name="常规 20 3 2 2 2" xfId="21157"/>
    <cellStyle name="常规 15 3 2 6" xfId="21158"/>
    <cellStyle name="常规 20 3 2 6" xfId="21159"/>
    <cellStyle name="常规 15 3 2 2 2 2" xfId="21160"/>
    <cellStyle name="常规 15 3 2 2 3" xfId="21161"/>
    <cellStyle name="常规 15 3 2 2 4" xfId="21162"/>
    <cellStyle name="常规 15 3 2 2 7" xfId="21163"/>
    <cellStyle name="常规 15 3 2 2 8" xfId="21164"/>
    <cellStyle name="常规 15 3 2 3" xfId="21165"/>
    <cellStyle name="常规 20 3 2 3" xfId="21166"/>
    <cellStyle name="常规 15 3 2 3 2" xfId="21167"/>
    <cellStyle name="常规 15 3 2 4" xfId="21168"/>
    <cellStyle name="常规 20 3 2 4" xfId="21169"/>
    <cellStyle name="常规 15 3 2 5" xfId="21170"/>
    <cellStyle name="常规 20 3 2 5" xfId="21171"/>
    <cellStyle name="常规 15 3 2 7" xfId="21172"/>
    <cellStyle name="常规 20 3 2 7" xfId="21173"/>
    <cellStyle name="常规 15 3 2 8" xfId="21174"/>
    <cellStyle name="常规 20 3 2 8" xfId="21175"/>
    <cellStyle name="常规 15 3 25" xfId="21176"/>
    <cellStyle name="常规 15 3 4" xfId="21177"/>
    <cellStyle name="常规 20 3 4" xfId="21178"/>
    <cellStyle name="常规 15 3 4 3" xfId="21179"/>
    <cellStyle name="常规 15 3 5" xfId="21180"/>
    <cellStyle name="常规 20 3 5" xfId="21181"/>
    <cellStyle name="常规 2 26 11 2" xfId="21182"/>
    <cellStyle name="常规 2 31 11 2" xfId="21183"/>
    <cellStyle name="常规 15 3 5 3" xfId="21184"/>
    <cellStyle name="常规 15 3 6" xfId="21185"/>
    <cellStyle name="常规 20 3 6" xfId="21186"/>
    <cellStyle name="常规 15 3 6 2" xfId="21187"/>
    <cellStyle name="常规 15 3 6 3" xfId="21188"/>
    <cellStyle name="常规 15 3 7" xfId="21189"/>
    <cellStyle name="常规 20 3 7" xfId="21190"/>
    <cellStyle name="常规 15 3 7 2" xfId="21191"/>
    <cellStyle name="常规 15 3 7 3" xfId="21192"/>
    <cellStyle name="常规 27 14 10 2" xfId="21193"/>
    <cellStyle name="常规 15 3 8" xfId="21194"/>
    <cellStyle name="常规 20 3 8" xfId="21195"/>
    <cellStyle name="常规 15 3 8 2" xfId="21196"/>
    <cellStyle name="常规 15 3 9" xfId="21197"/>
    <cellStyle name="常规 20 3 9" xfId="21198"/>
    <cellStyle name="常规 15 3 9 2" xfId="21199"/>
    <cellStyle name="常规 15 35" xfId="21200"/>
    <cellStyle name="常规 15 40" xfId="21201"/>
    <cellStyle name="常规 20 35" xfId="21202"/>
    <cellStyle name="常规 20 40" xfId="21203"/>
    <cellStyle name="常规 2 17 3 2" xfId="21204"/>
    <cellStyle name="常规 2 22 3 2" xfId="21205"/>
    <cellStyle name="常规 17 9 3 3" xfId="21206"/>
    <cellStyle name="常规 15 35 10" xfId="21207"/>
    <cellStyle name="常规 15 40 10" xfId="21208"/>
    <cellStyle name="常规 2 17 3 2 2" xfId="21209"/>
    <cellStyle name="常规 2 22 3 2 2" xfId="21210"/>
    <cellStyle name="常规 17 9 3 3 2" xfId="21211"/>
    <cellStyle name="警告文本 5 2 3" xfId="21212"/>
    <cellStyle name="常规 15 35 10 2" xfId="21213"/>
    <cellStyle name="常规 15 40 10 2" xfId="21214"/>
    <cellStyle name="常规 2 17 3 3" xfId="21215"/>
    <cellStyle name="常规 2 22 3 3" xfId="21216"/>
    <cellStyle name="常规 17 9 3 4" xfId="21217"/>
    <cellStyle name="常规 15 35 11" xfId="21218"/>
    <cellStyle name="常规 15 40 11" xfId="21219"/>
    <cellStyle name="常规 2 17 3 3 2" xfId="21220"/>
    <cellStyle name="常规 2 22 3 3 2" xfId="21221"/>
    <cellStyle name="常规 15 35 11 2" xfId="21222"/>
    <cellStyle name="常规 15 40 11 2" xfId="21223"/>
    <cellStyle name="常规 2 17 3 4" xfId="21224"/>
    <cellStyle name="常规 2 22 3 4" xfId="21225"/>
    <cellStyle name="常规 15 35 12" xfId="21226"/>
    <cellStyle name="常规 15 40 12" xfId="21227"/>
    <cellStyle name="常规 15 35 12 2" xfId="21228"/>
    <cellStyle name="常规 15 40 12 2" xfId="21229"/>
    <cellStyle name="常规 15 35 13" xfId="21230"/>
    <cellStyle name="常规 15 40 13" xfId="21231"/>
    <cellStyle name="常规 15 35 13 2" xfId="21232"/>
    <cellStyle name="常规 15 40 13 2" xfId="21233"/>
    <cellStyle name="常规 15 35 14" xfId="21234"/>
    <cellStyle name="常规 15 40 14" xfId="21235"/>
    <cellStyle name="常规 15 35 14 2" xfId="21236"/>
    <cellStyle name="常规 15 40 14 2" xfId="21237"/>
    <cellStyle name="常规 15 35 15" xfId="21238"/>
    <cellStyle name="常规 15 40 15" xfId="21239"/>
    <cellStyle name="常规 15 35 15 2" xfId="21240"/>
    <cellStyle name="常规 15 40 15 2" xfId="21241"/>
    <cellStyle name="常规 15 35 16" xfId="21242"/>
    <cellStyle name="常规 15 40 16" xfId="21243"/>
    <cellStyle name="常规 15 35 16 2" xfId="21244"/>
    <cellStyle name="常规 15 40 16 2" xfId="21245"/>
    <cellStyle name="常规 15 35 17" xfId="21246"/>
    <cellStyle name="常规 15 40 17" xfId="21247"/>
    <cellStyle name="常规 15 35 17 2" xfId="21248"/>
    <cellStyle name="常规 15 40 17 2" xfId="21249"/>
    <cellStyle name="常规 27 66 2" xfId="21250"/>
    <cellStyle name="常规 27 71 2" xfId="21251"/>
    <cellStyle name="常规 15 35 18" xfId="21252"/>
    <cellStyle name="常规 15 40 18" xfId="21253"/>
    <cellStyle name="常规 15 35 2" xfId="21254"/>
    <cellStyle name="常规 15 40 2" xfId="21255"/>
    <cellStyle name="常规 23 16 11" xfId="21256"/>
    <cellStyle name="常规 23 21 11" xfId="21257"/>
    <cellStyle name="常规 15 35 2 2" xfId="21258"/>
    <cellStyle name="常规 15 40 2 2" xfId="21259"/>
    <cellStyle name="常规 27 9 10 2" xfId="21260"/>
    <cellStyle name="常规 15 35 3" xfId="21261"/>
    <cellStyle name="常规 15 40 3" xfId="21262"/>
    <cellStyle name="常规 15 35 3 2" xfId="21263"/>
    <cellStyle name="常规 15 40 3 2" xfId="21264"/>
    <cellStyle name="常规 15 35 4" xfId="21265"/>
    <cellStyle name="常规 15 40 4" xfId="21266"/>
    <cellStyle name="常规 15 35 5" xfId="21267"/>
    <cellStyle name="常规 15 40 5" xfId="21268"/>
    <cellStyle name="常规 15 35 5 2" xfId="21269"/>
    <cellStyle name="常规 15 40 5 2" xfId="21270"/>
    <cellStyle name="常规 15 35 6" xfId="21271"/>
    <cellStyle name="常规 15 40 6" xfId="21272"/>
    <cellStyle name="常规 15 35 6 2" xfId="21273"/>
    <cellStyle name="常规 15 40 6 2" xfId="21274"/>
    <cellStyle name="常规 15 35 7" xfId="21275"/>
    <cellStyle name="常规 15 40 7" xfId="21276"/>
    <cellStyle name="常规 23 17 11" xfId="21277"/>
    <cellStyle name="常规 23 22 11" xfId="21278"/>
    <cellStyle name="常规 15 35 7 2" xfId="21279"/>
    <cellStyle name="常规 15 40 7 2" xfId="21280"/>
    <cellStyle name="常规 3 17 10 2" xfId="21281"/>
    <cellStyle name="常规 3 22 10 2" xfId="21282"/>
    <cellStyle name="常规 23 13 3 2" xfId="21283"/>
    <cellStyle name="常规 15 35 8" xfId="21284"/>
    <cellStyle name="常规 15 40 8" xfId="21285"/>
    <cellStyle name="常规 15 35 8 2" xfId="21286"/>
    <cellStyle name="常规 15 40 8 2" xfId="21287"/>
    <cellStyle name="常规 15 35 9 2" xfId="21288"/>
    <cellStyle name="常规 15 40 9 2" xfId="21289"/>
    <cellStyle name="常规 33 25 13 2" xfId="21290"/>
    <cellStyle name="常规 33 30 13 2" xfId="21291"/>
    <cellStyle name="常规 15 36" xfId="21292"/>
    <cellStyle name="常规 15 41" xfId="21293"/>
    <cellStyle name="常规 20 36" xfId="21294"/>
    <cellStyle name="常规 20 41" xfId="21295"/>
    <cellStyle name="常规 2 17 8 2" xfId="21296"/>
    <cellStyle name="常规 2 22 8 2" xfId="21297"/>
    <cellStyle name="常规 15 36 10" xfId="21298"/>
    <cellStyle name="常规 15 41 10" xfId="21299"/>
    <cellStyle name="常规 15 36 10 2" xfId="21300"/>
    <cellStyle name="常规 15 41 10 2" xfId="21301"/>
    <cellStyle name="常规 15 36 11" xfId="21302"/>
    <cellStyle name="常规 15 41 11" xfId="21303"/>
    <cellStyle name="常规 15 36 11 2" xfId="21304"/>
    <cellStyle name="常规 15 41 11 2" xfId="21305"/>
    <cellStyle name="常规 15 36 13" xfId="21306"/>
    <cellStyle name="常规 15 41 13" xfId="21307"/>
    <cellStyle name="常规 15 36 13 2" xfId="21308"/>
    <cellStyle name="常规 15 41 13 2" xfId="21309"/>
    <cellStyle name="常规 15 36 14" xfId="21310"/>
    <cellStyle name="常规 15 41 14" xfId="21311"/>
    <cellStyle name="常规 15 36 14 2" xfId="21312"/>
    <cellStyle name="常规 15 41 14 2" xfId="21313"/>
    <cellStyle name="常规 15 36 15" xfId="21314"/>
    <cellStyle name="常规 15 41 15" xfId="21315"/>
    <cellStyle name="常规 15 36 15 2" xfId="21316"/>
    <cellStyle name="常规 15 41 15 2" xfId="21317"/>
    <cellStyle name="常规 15 36 16" xfId="21318"/>
    <cellStyle name="常规 15 41 16" xfId="21319"/>
    <cellStyle name="常规 15 36 16 2" xfId="21320"/>
    <cellStyle name="常规 15 41 16 2" xfId="21321"/>
    <cellStyle name="常规 9 34 14" xfId="21322"/>
    <cellStyle name="常规 9 29 14" xfId="21323"/>
    <cellStyle name="常规 15 36 17 2" xfId="21324"/>
    <cellStyle name="常规 15 41 17 2" xfId="21325"/>
    <cellStyle name="常规 15 36 18" xfId="21326"/>
    <cellStyle name="常规 15 41 18" xfId="21327"/>
    <cellStyle name="常规 15 36 2" xfId="21328"/>
    <cellStyle name="常规 15 41 2" xfId="21329"/>
    <cellStyle name="常规 23 18 2 3" xfId="21330"/>
    <cellStyle name="常规 23 26 11" xfId="21331"/>
    <cellStyle name="常规 23 31 11" xfId="21332"/>
    <cellStyle name="常规 15 36 2 2" xfId="21333"/>
    <cellStyle name="常规 15 41 2 2" xfId="21334"/>
    <cellStyle name="常规 27 9 11 2" xfId="21335"/>
    <cellStyle name="常规 15 36 3" xfId="21336"/>
    <cellStyle name="常规 15 41 3" xfId="21337"/>
    <cellStyle name="常规 23 18 3 3" xfId="21338"/>
    <cellStyle name="常规 15 36 3 2" xfId="21339"/>
    <cellStyle name="常规 15 41 3 2" xfId="21340"/>
    <cellStyle name="常规 15 36 4" xfId="21341"/>
    <cellStyle name="常规 15 41 4" xfId="21342"/>
    <cellStyle name="常规 23 18 4 3" xfId="21343"/>
    <cellStyle name="常规 15 36 4 2" xfId="21344"/>
    <cellStyle name="常规 15 41 4 2" xfId="21345"/>
    <cellStyle name="常规 23 18 5 3" xfId="21346"/>
    <cellStyle name="常规 15 36 5 2" xfId="21347"/>
    <cellStyle name="常规 15 41 5 2" xfId="21348"/>
    <cellStyle name="常规 15 36 6" xfId="21349"/>
    <cellStyle name="常规 15 41 6" xfId="21350"/>
    <cellStyle name="常规 15 36 6 2" xfId="21351"/>
    <cellStyle name="常规 15 41 6 2" xfId="21352"/>
    <cellStyle name="常规 15 36 7" xfId="21353"/>
    <cellStyle name="常规 15 41 7" xfId="21354"/>
    <cellStyle name="常规 23 27 11" xfId="21355"/>
    <cellStyle name="常规 23 32 11" xfId="21356"/>
    <cellStyle name="常规 15 36 7 2" xfId="21357"/>
    <cellStyle name="常规 15 41 7 2" xfId="21358"/>
    <cellStyle name="常规 15 36 8 2" xfId="21359"/>
    <cellStyle name="常规 15 41 8 2" xfId="21360"/>
    <cellStyle name="常规 15 36 9 2" xfId="21361"/>
    <cellStyle name="常规 15 41 9 2" xfId="21362"/>
    <cellStyle name="常规 2 5 13 2" xfId="21363"/>
    <cellStyle name="常规 15 37 10" xfId="21364"/>
    <cellStyle name="常规 15 42 10" xfId="21365"/>
    <cellStyle name="常规 15 37 10 2" xfId="21366"/>
    <cellStyle name="常规 15 42 10 2" xfId="21367"/>
    <cellStyle name="常规 15 37 11" xfId="21368"/>
    <cellStyle name="常规 15 42 11" xfId="21369"/>
    <cellStyle name="常规 15 37 11 2" xfId="21370"/>
    <cellStyle name="常规 15 42 11 2" xfId="21371"/>
    <cellStyle name="常规 15 37 12 2" xfId="21372"/>
    <cellStyle name="常规 15 42 12 2" xfId="21373"/>
    <cellStyle name="常规 15 37 15 2" xfId="21374"/>
    <cellStyle name="常规 15 42 15 2" xfId="21375"/>
    <cellStyle name="常规 15 37 16 2" xfId="21376"/>
    <cellStyle name="常规 15 42 16 2" xfId="21377"/>
    <cellStyle name="常规 15 37 17 2" xfId="21378"/>
    <cellStyle name="常规 15 42 17 2" xfId="21379"/>
    <cellStyle name="常规 15 37 18" xfId="21380"/>
    <cellStyle name="常规 15 42 18" xfId="21381"/>
    <cellStyle name="常规 15 37 2" xfId="21382"/>
    <cellStyle name="常规 15 42 2" xfId="21383"/>
    <cellStyle name="常规 23 24 2 3" xfId="21384"/>
    <cellStyle name="常规 23 36 11" xfId="21385"/>
    <cellStyle name="常规 23 41 11" xfId="21386"/>
    <cellStyle name="常规 15 37 2 2" xfId="21387"/>
    <cellStyle name="常规 15 42 2 2" xfId="21388"/>
    <cellStyle name="常规 27 9 12 2" xfId="21389"/>
    <cellStyle name="常规 15 37 3" xfId="21390"/>
    <cellStyle name="常规 15 42 3" xfId="21391"/>
    <cellStyle name="常规 23 24 3 3" xfId="21392"/>
    <cellStyle name="常规 15 37 3 2" xfId="21393"/>
    <cellStyle name="常规 15 42 3 2" xfId="21394"/>
    <cellStyle name="常规 15 37 4" xfId="21395"/>
    <cellStyle name="常规 15 42 4" xfId="21396"/>
    <cellStyle name="常规 23 24 4 3" xfId="21397"/>
    <cellStyle name="常规 15 37 4 2" xfId="21398"/>
    <cellStyle name="常规 15 42 4 2" xfId="21399"/>
    <cellStyle name="常规 23 24 5 3" xfId="21400"/>
    <cellStyle name="常规 15 37 5 2" xfId="21401"/>
    <cellStyle name="常规 15 42 5 2" xfId="21402"/>
    <cellStyle name="常规 15 37 6 2" xfId="21403"/>
    <cellStyle name="常规 15 42 6 2" xfId="21404"/>
    <cellStyle name="常规 15 37 7" xfId="21405"/>
    <cellStyle name="常规 15 42 7" xfId="21406"/>
    <cellStyle name="常规 23 37 11" xfId="21407"/>
    <cellStyle name="常规 23 42 11" xfId="21408"/>
    <cellStyle name="常规 15 37 7 2" xfId="21409"/>
    <cellStyle name="常规 15 42 7 2" xfId="21410"/>
    <cellStyle name="常规 15 37 8 2" xfId="21411"/>
    <cellStyle name="常规 15 42 8 2" xfId="21412"/>
    <cellStyle name="常规 15 37 9 2" xfId="21413"/>
    <cellStyle name="常规 15 42 9 2" xfId="21414"/>
    <cellStyle name="常规 15 38 11 2" xfId="21415"/>
    <cellStyle name="常规 15 43 11 2" xfId="21416"/>
    <cellStyle name="常规 27 26 5 2" xfId="21417"/>
    <cellStyle name="常规 27 31 5 2" xfId="21418"/>
    <cellStyle name="常规 15 38 12" xfId="21419"/>
    <cellStyle name="常规 15 43 12" xfId="21420"/>
    <cellStyle name="常规 15 38 12 2" xfId="21421"/>
    <cellStyle name="常规 15 43 12 2" xfId="21422"/>
    <cellStyle name="常规 15 38 13" xfId="21423"/>
    <cellStyle name="常规 15 43 13" xfId="21424"/>
    <cellStyle name="常规 15 38 13 2" xfId="21425"/>
    <cellStyle name="常规 15 43 13 2" xfId="21426"/>
    <cellStyle name="常规 15 38 14" xfId="21427"/>
    <cellStyle name="常规 15 43 14" xfId="21428"/>
    <cellStyle name="常规 15 38 14 2" xfId="21429"/>
    <cellStyle name="常规 15 43 14 2" xfId="21430"/>
    <cellStyle name="常规 15 38 15" xfId="21431"/>
    <cellStyle name="常规 15 43 15" xfId="21432"/>
    <cellStyle name="常规 15 38 15 2" xfId="21433"/>
    <cellStyle name="常规 15 43 15 2" xfId="21434"/>
    <cellStyle name="常规 15 38 16" xfId="21435"/>
    <cellStyle name="常规 15 43 16" xfId="21436"/>
    <cellStyle name="常规 15 38 16 2" xfId="21437"/>
    <cellStyle name="常规 15 43 16 2" xfId="21438"/>
    <cellStyle name="常规 15 38 17 2" xfId="21439"/>
    <cellStyle name="常规 15 43 17 2" xfId="21440"/>
    <cellStyle name="常规 15 38 18" xfId="21441"/>
    <cellStyle name="常规 15 43 18" xfId="21442"/>
    <cellStyle name="常规 23 46 11" xfId="21443"/>
    <cellStyle name="常规 27 26 15 2" xfId="21444"/>
    <cellStyle name="常规 27 31 15 2" xfId="21445"/>
    <cellStyle name="常规 15 38 2 2" xfId="21446"/>
    <cellStyle name="常规 15 43 2 2" xfId="21447"/>
    <cellStyle name="常规 27 26 16 2" xfId="21448"/>
    <cellStyle name="常规 27 31 16 2" xfId="21449"/>
    <cellStyle name="常规 15 38 3 2" xfId="21450"/>
    <cellStyle name="常规 15 43 3 2" xfId="21451"/>
    <cellStyle name="常规 27 26 17" xfId="21452"/>
    <cellStyle name="常规 27 31 17" xfId="21453"/>
    <cellStyle name="常规 15 38 4" xfId="21454"/>
    <cellStyle name="常规 15 43 4" xfId="21455"/>
    <cellStyle name="常规 27 26 17 2" xfId="21456"/>
    <cellStyle name="常规 27 31 17 2" xfId="21457"/>
    <cellStyle name="常规 15 38 4 2" xfId="21458"/>
    <cellStyle name="常规 15 43 4 2" xfId="21459"/>
    <cellStyle name="常规 15 38 5 2" xfId="21460"/>
    <cellStyle name="常规 15 43 5 2" xfId="21461"/>
    <cellStyle name="常规 15 39" xfId="21462"/>
    <cellStyle name="常规 15 44" xfId="21463"/>
    <cellStyle name="常规 20 39" xfId="21464"/>
    <cellStyle name="常规 20 44" xfId="21465"/>
    <cellStyle name="常规 15 39 13 2" xfId="21466"/>
    <cellStyle name="常规 15 44 13 2" xfId="21467"/>
    <cellStyle name="常规 15 39 14" xfId="21468"/>
    <cellStyle name="常规 15 44 14" xfId="21469"/>
    <cellStyle name="常规 33 13 16" xfId="21470"/>
    <cellStyle name="常规 15 39 14 2" xfId="21471"/>
    <cellStyle name="常规 15 44 14 2" xfId="21472"/>
    <cellStyle name="常规 15 39 16 2" xfId="21473"/>
    <cellStyle name="常规 15 44 16 2" xfId="21474"/>
    <cellStyle name="常规 15 39 17" xfId="21475"/>
    <cellStyle name="常规 15 44 17" xfId="21476"/>
    <cellStyle name="常规 15 39 17 2" xfId="21477"/>
    <cellStyle name="常规 15 44 17 2" xfId="21478"/>
    <cellStyle name="常规 15 39 18" xfId="21479"/>
    <cellStyle name="常规 15 44 18" xfId="21480"/>
    <cellStyle name="常规 15 39 2 2" xfId="21481"/>
    <cellStyle name="常规 15 44 2 2" xfId="21482"/>
    <cellStyle name="常规 15 39 3 2" xfId="21483"/>
    <cellStyle name="常规 15 44 3 2" xfId="21484"/>
    <cellStyle name="常规 15 39 4" xfId="21485"/>
    <cellStyle name="常规 15 44 4" xfId="21486"/>
    <cellStyle name="常规 15 39 4 2" xfId="21487"/>
    <cellStyle name="常规 15 44 4 2" xfId="21488"/>
    <cellStyle name="常规 15 39 5" xfId="21489"/>
    <cellStyle name="常规 15 44 5" xfId="21490"/>
    <cellStyle name="常规 15 39 5 2" xfId="21491"/>
    <cellStyle name="常规 15 44 5 2" xfId="21492"/>
    <cellStyle name="常规 15 39 6" xfId="21493"/>
    <cellStyle name="常规 15 44 6" xfId="21494"/>
    <cellStyle name="常规 15 39 6 2" xfId="21495"/>
    <cellStyle name="常规 15 44 6 2" xfId="21496"/>
    <cellStyle name="常规 15 39 7" xfId="21497"/>
    <cellStyle name="常规 15 44 7" xfId="21498"/>
    <cellStyle name="常规 15 39 7 2" xfId="21499"/>
    <cellStyle name="常规 15 44 7 2" xfId="21500"/>
    <cellStyle name="常规 3 17 14 2" xfId="21501"/>
    <cellStyle name="常规 3 22 14 2" xfId="21502"/>
    <cellStyle name="常规 23 13 7 2" xfId="21503"/>
    <cellStyle name="常规 15 39 8" xfId="21504"/>
    <cellStyle name="常规 15 44 8" xfId="21505"/>
    <cellStyle name="常规 15 39 8 2" xfId="21506"/>
    <cellStyle name="常规 15 44 8 2" xfId="21507"/>
    <cellStyle name="常规 15 39 9 2" xfId="21508"/>
    <cellStyle name="常规 15 44 9 2" xfId="21509"/>
    <cellStyle name="常规 15 4 10" xfId="21510"/>
    <cellStyle name="常规 15 4 10 2" xfId="21511"/>
    <cellStyle name="常规 15 4 11" xfId="21512"/>
    <cellStyle name="常规 2 36 16" xfId="21513"/>
    <cellStyle name="常规 2 41 16" xfId="21514"/>
    <cellStyle name="常规 15 4 11 2" xfId="21515"/>
    <cellStyle name="常规 15 4 12" xfId="21516"/>
    <cellStyle name="常规 15 4 12 2" xfId="21517"/>
    <cellStyle name="常规 15 4 13" xfId="21518"/>
    <cellStyle name="常规 15 4 13 2" xfId="21519"/>
    <cellStyle name="常规 27 5 7 2" xfId="21520"/>
    <cellStyle name="常规 15 4 14" xfId="21521"/>
    <cellStyle name="常规 15 4 14 2" xfId="21522"/>
    <cellStyle name="常规 15 4 15 2" xfId="21523"/>
    <cellStyle name="常规 27 45 14 2" xfId="21524"/>
    <cellStyle name="常规 15 4 16" xfId="21525"/>
    <cellStyle name="常规 2 37 16" xfId="21526"/>
    <cellStyle name="常规 2 42 16" xfId="21527"/>
    <cellStyle name="常规 15 4 16 2" xfId="21528"/>
    <cellStyle name="常规 2 26 4 2 2" xfId="21529"/>
    <cellStyle name="常规 2 31 4 2 2" xfId="21530"/>
    <cellStyle name="常规 15 4 17" xfId="21531"/>
    <cellStyle name="常规 15 4 17 2" xfId="21532"/>
    <cellStyle name="常规 15 4 18" xfId="21533"/>
    <cellStyle name="常规 15 4 19" xfId="21534"/>
    <cellStyle name="常规 15 4 2 3" xfId="21535"/>
    <cellStyle name="常规 15 4 3 3" xfId="21536"/>
    <cellStyle name="常规 15 4 4 2" xfId="21537"/>
    <cellStyle name="常规 20 4 4 2" xfId="21538"/>
    <cellStyle name="常规 15 4 4 3" xfId="21539"/>
    <cellStyle name="常规 15 4 5 2" xfId="21540"/>
    <cellStyle name="常规 15 4 5 3" xfId="21541"/>
    <cellStyle name="常规 15 4 6 2" xfId="21542"/>
    <cellStyle name="常规 15 4 6 3" xfId="21543"/>
    <cellStyle name="常规 15 4 7 2" xfId="21544"/>
    <cellStyle name="常规 15 4 7 3" xfId="21545"/>
    <cellStyle name="常规 15 4 8 2" xfId="21546"/>
    <cellStyle name="常规 15 45" xfId="21547"/>
    <cellStyle name="常规 15 50" xfId="21548"/>
    <cellStyle name="常规 20 45" xfId="21549"/>
    <cellStyle name="常规 15 45 16" xfId="21550"/>
    <cellStyle name="常规 15 45 16 2" xfId="21551"/>
    <cellStyle name="常规 15 45 17 2" xfId="21552"/>
    <cellStyle name="常规 15 45 18" xfId="21553"/>
    <cellStyle name="常规 15 45 2 2" xfId="21554"/>
    <cellStyle name="常规 15 45 3 2" xfId="21555"/>
    <cellStyle name="常规 15 45 4" xfId="21556"/>
    <cellStyle name="常规 15 45 4 2" xfId="21557"/>
    <cellStyle name="常规 15 45 5" xfId="21558"/>
    <cellStyle name="常规 15 45 5 2" xfId="21559"/>
    <cellStyle name="常规 15 45 6" xfId="21560"/>
    <cellStyle name="常规 15 45 6 2" xfId="21561"/>
    <cellStyle name="常规 15 45 7" xfId="21562"/>
    <cellStyle name="常规 15 45 7 2" xfId="21563"/>
    <cellStyle name="常规 3 17 15 2" xfId="21564"/>
    <cellStyle name="常规 3 22 15 2" xfId="21565"/>
    <cellStyle name="常规 23 13 8 2" xfId="21566"/>
    <cellStyle name="常规 15 45 8" xfId="21567"/>
    <cellStyle name="常规 15 45 8 2" xfId="21568"/>
    <cellStyle name="常规 15 45 9 2" xfId="21569"/>
    <cellStyle name="常规 15 46" xfId="21570"/>
    <cellStyle name="常规 15 51" xfId="21571"/>
    <cellStyle name="常规 15 46 2" xfId="21572"/>
    <cellStyle name="常规 15 51 2" xfId="21573"/>
    <cellStyle name="常规 17 29 9" xfId="21574"/>
    <cellStyle name="常规 17 34 9" xfId="21575"/>
    <cellStyle name="常规 22 29 9" xfId="21576"/>
    <cellStyle name="常规 22 34 9" xfId="21577"/>
    <cellStyle name="常规 15 46 2 2" xfId="21578"/>
    <cellStyle name="常规 17 35 9" xfId="21579"/>
    <cellStyle name="常规 17 40 9" xfId="21580"/>
    <cellStyle name="常规 22 35 9" xfId="21581"/>
    <cellStyle name="常规 22 40 9" xfId="21582"/>
    <cellStyle name="常规 15 46 3 2" xfId="21583"/>
    <cellStyle name="常规 15 46 4" xfId="21584"/>
    <cellStyle name="常规 17 36 9" xfId="21585"/>
    <cellStyle name="常规 17 41 9" xfId="21586"/>
    <cellStyle name="常规 22 36 9" xfId="21587"/>
    <cellStyle name="常规 22 41 9" xfId="21588"/>
    <cellStyle name="常规 15 46 4 2" xfId="21589"/>
    <cellStyle name="常规 15 46 5" xfId="21590"/>
    <cellStyle name="常规 17 37 9" xfId="21591"/>
    <cellStyle name="常规 17 42 9" xfId="21592"/>
    <cellStyle name="常规 22 37 9" xfId="21593"/>
    <cellStyle name="常规 22 42 9" xfId="21594"/>
    <cellStyle name="常规 15 46 5 2" xfId="21595"/>
    <cellStyle name="常规 2" xfId="21596"/>
    <cellStyle name="常规 15 46 6" xfId="21597"/>
    <cellStyle name="常规 17 38 9" xfId="21598"/>
    <cellStyle name="常规 17 43 9" xfId="21599"/>
    <cellStyle name="常规 2 2" xfId="21600"/>
    <cellStyle name="常规 22 38 9" xfId="21601"/>
    <cellStyle name="常规 22 43 9" xfId="21602"/>
    <cellStyle name="常规 15 46 6 2" xfId="21603"/>
    <cellStyle name="常规 3" xfId="21604"/>
    <cellStyle name="常规 15 46 7" xfId="21605"/>
    <cellStyle name="常规 17 39 9" xfId="21606"/>
    <cellStyle name="常规 17 44 9" xfId="21607"/>
    <cellStyle name="常规 22 39 9" xfId="21608"/>
    <cellStyle name="常规 22 44 9" xfId="21609"/>
    <cellStyle name="常规 3 2" xfId="21610"/>
    <cellStyle name="常规 15 46 7 2" xfId="21611"/>
    <cellStyle name="常规 3 17 16 2" xfId="21612"/>
    <cellStyle name="常规 3 22 16 2" xfId="21613"/>
    <cellStyle name="常规 23 13 9 2" xfId="21614"/>
    <cellStyle name="常规 15 46 8" xfId="21615"/>
    <cellStyle name="常规 4 2" xfId="21616"/>
    <cellStyle name="常规 17 45 9" xfId="21617"/>
    <cellStyle name="常规 22 45 9" xfId="21618"/>
    <cellStyle name="常规 15 46 8 2" xfId="21619"/>
    <cellStyle name="常规 15 47 10" xfId="21620"/>
    <cellStyle name="常规 15 47 10 2" xfId="21621"/>
    <cellStyle name="常规 15 47 2" xfId="21622"/>
    <cellStyle name="常规 15 52 2" xfId="21623"/>
    <cellStyle name="常规 15 47 2 2" xfId="21624"/>
    <cellStyle name="常规 27 9 17 2" xfId="21625"/>
    <cellStyle name="常规 15 47 3" xfId="21626"/>
    <cellStyle name="常规 15 47 3 2" xfId="21627"/>
    <cellStyle name="常规 15 47 4" xfId="21628"/>
    <cellStyle name="常规 15 47 4 2" xfId="21629"/>
    <cellStyle name="常规 15 47 5" xfId="21630"/>
    <cellStyle name="常规 15 47 5 2" xfId="21631"/>
    <cellStyle name="常规 15 47 6" xfId="21632"/>
    <cellStyle name="常规 15 47 6 2" xfId="21633"/>
    <cellStyle name="常规 15 47 7" xfId="21634"/>
    <cellStyle name="常规 2 2 15" xfId="21635"/>
    <cellStyle name="常规 2 2 20" xfId="21636"/>
    <cellStyle name="常规 15 47 7 2" xfId="21637"/>
    <cellStyle name="常规 3 17 17 2" xfId="21638"/>
    <cellStyle name="常规 3 22 17 2" xfId="21639"/>
    <cellStyle name="常规 15 47 8" xfId="21640"/>
    <cellStyle name="常规 15 47 8 2" xfId="21641"/>
    <cellStyle name="常规 15 47 9" xfId="21642"/>
    <cellStyle name="常规 15 47 9 2" xfId="21643"/>
    <cellStyle name="常规 27 27 15 2" xfId="21644"/>
    <cellStyle name="常规 27 32 15 2" xfId="21645"/>
    <cellStyle name="常规 2 6 15" xfId="21646"/>
    <cellStyle name="常规 2 6 20" xfId="21647"/>
    <cellStyle name="常规 15 48 2 2" xfId="21648"/>
    <cellStyle name="常规 27 27 16" xfId="21649"/>
    <cellStyle name="常规 27 32 16" xfId="21650"/>
    <cellStyle name="常规 15 48 3" xfId="21651"/>
    <cellStyle name="常规 27 27 16 2" xfId="21652"/>
    <cellStyle name="常规 27 32 16 2" xfId="21653"/>
    <cellStyle name="常规 15 48 3 2" xfId="21654"/>
    <cellStyle name="常规 27 27 17" xfId="21655"/>
    <cellStyle name="常规 27 32 17" xfId="21656"/>
    <cellStyle name="常规 15 48 4" xfId="21657"/>
    <cellStyle name="常规 27 27 17 2" xfId="21658"/>
    <cellStyle name="常规 27 32 17 2" xfId="21659"/>
    <cellStyle name="常规 15 48 4 2" xfId="21660"/>
    <cellStyle name="常规 27 27 18" xfId="21661"/>
    <cellStyle name="常规 27 32 18" xfId="21662"/>
    <cellStyle name="常规 15 48 5" xfId="21663"/>
    <cellStyle name="常规 15 48 5 2" xfId="21664"/>
    <cellStyle name="常规 15 49" xfId="21665"/>
    <cellStyle name="常规 15 54" xfId="21666"/>
    <cellStyle name="常规 15 49 2" xfId="21667"/>
    <cellStyle name="常规 15 54 2" xfId="21668"/>
    <cellStyle name="常规 15 49 2 2" xfId="21669"/>
    <cellStyle name="常规 15 49 3" xfId="21670"/>
    <cellStyle name="常规 15 49 3 2" xfId="21671"/>
    <cellStyle name="常规 15 49 4" xfId="21672"/>
    <cellStyle name="常规 15 49 4 2" xfId="21673"/>
    <cellStyle name="常规 15 49 5" xfId="21674"/>
    <cellStyle name="常规 15 49 6" xfId="21675"/>
    <cellStyle name="常规 3 10 16" xfId="21676"/>
    <cellStyle name="常规 15 49 6 2" xfId="21677"/>
    <cellStyle name="常规 15 49 7" xfId="21678"/>
    <cellStyle name="常规 15 49 7 2" xfId="21679"/>
    <cellStyle name="常规 15 49 8" xfId="21680"/>
    <cellStyle name="常规 15 49 8 2" xfId="21681"/>
    <cellStyle name="常规 15 49 9" xfId="21682"/>
    <cellStyle name="常规 15 49 9 2" xfId="21683"/>
    <cellStyle name="常规 15 5 10" xfId="21684"/>
    <cellStyle name="常规 15 5 10 2" xfId="21685"/>
    <cellStyle name="常规 15 5 11" xfId="21686"/>
    <cellStyle name="常规 15 5 12" xfId="21687"/>
    <cellStyle name="常规 15 5 12 2" xfId="21688"/>
    <cellStyle name="常规 15 5 13" xfId="21689"/>
    <cellStyle name="常规 15 5 13 2" xfId="21690"/>
    <cellStyle name="常规 15 5 14 2" xfId="21691"/>
    <cellStyle name="常规 15 5 15" xfId="21692"/>
    <cellStyle name="常规 15 5 15 2" xfId="21693"/>
    <cellStyle name="常规 15 5 16" xfId="21694"/>
    <cellStyle name="常规 15 5 17" xfId="21695"/>
    <cellStyle name="常规 18 10 3 10 7" xfId="21696"/>
    <cellStyle name="常规 15 5 17 2" xfId="21697"/>
    <cellStyle name="常规 15 5 18" xfId="21698"/>
    <cellStyle name="常规 15 5 19" xfId="21699"/>
    <cellStyle name="常规 15 5 2 2 2" xfId="21700"/>
    <cellStyle name="常规 15 5 2 3" xfId="21701"/>
    <cellStyle name="常规 3 11" xfId="21702"/>
    <cellStyle name="常规 15 5 3 3" xfId="21703"/>
    <cellStyle name="常规 3 55" xfId="21704"/>
    <cellStyle name="常规 3 60" xfId="21705"/>
    <cellStyle name="常规 27 2 11" xfId="21706"/>
    <cellStyle name="常规 15 5 4 2" xfId="21707"/>
    <cellStyle name="常规 3 56" xfId="21708"/>
    <cellStyle name="常规 3 61" xfId="21709"/>
    <cellStyle name="常规 27 2 12" xfId="21710"/>
    <cellStyle name="常规 15 5 4 3" xfId="21711"/>
    <cellStyle name="常规 15 5 5 2" xfId="21712"/>
    <cellStyle name="常规 15 5 5 3" xfId="21713"/>
    <cellStyle name="常规 15 5 6 2" xfId="21714"/>
    <cellStyle name="常规 15 5 6 3" xfId="21715"/>
    <cellStyle name="常规 15 5 7 2" xfId="21716"/>
    <cellStyle name="常规 15 5 7 3" xfId="21717"/>
    <cellStyle name="常规 15 5 8 2" xfId="21718"/>
    <cellStyle name="常规 27 3 11" xfId="21719"/>
    <cellStyle name="常规 15 5 9 2" xfId="21720"/>
    <cellStyle name="常规 15 55" xfId="21721"/>
    <cellStyle name="常规 15 60" xfId="21722"/>
    <cellStyle name="常规 15 55 2" xfId="21723"/>
    <cellStyle name="常规 15 60 2" xfId="21724"/>
    <cellStyle name="常规 71 3 2 2" xfId="21725"/>
    <cellStyle name="常规 66 3 2 2" xfId="21726"/>
    <cellStyle name="常规 15 56 2" xfId="21727"/>
    <cellStyle name="常规 15 61 2" xfId="21728"/>
    <cellStyle name="常规 71 3 3" xfId="21729"/>
    <cellStyle name="常规 66 3 3" xfId="21730"/>
    <cellStyle name="常规 15 57" xfId="21731"/>
    <cellStyle name="常规 15 62" xfId="21732"/>
    <cellStyle name="常规 71 3 3 2" xfId="21733"/>
    <cellStyle name="常规 66 3 3 2" xfId="21734"/>
    <cellStyle name="常规 15 57 2" xfId="21735"/>
    <cellStyle name="常规 15 62 2" xfId="21736"/>
    <cellStyle name="常规 27 28 15" xfId="21737"/>
    <cellStyle name="常规 27 33 15" xfId="21738"/>
    <cellStyle name="常规 15 58 2" xfId="21739"/>
    <cellStyle name="常规 15 63 2" xfId="21740"/>
    <cellStyle name="常规 15 59 2" xfId="21741"/>
    <cellStyle name="常规 15 64 2" xfId="21742"/>
    <cellStyle name="常规 15 6" xfId="21743"/>
    <cellStyle name="常规 20 6" xfId="21744"/>
    <cellStyle name="常规 15 6 10" xfId="21745"/>
    <cellStyle name="常规 15 6 10 2" xfId="21746"/>
    <cellStyle name="常规 15 6 11" xfId="21747"/>
    <cellStyle name="常规 15 6 11 2" xfId="21748"/>
    <cellStyle name="常规 15 6 12" xfId="21749"/>
    <cellStyle name="常规 15 6 12 2" xfId="21750"/>
    <cellStyle name="常规 15 6 13" xfId="21751"/>
    <cellStyle name="常规 2 7 2 2 5" xfId="21752"/>
    <cellStyle name="常规 15 6 13 2" xfId="21753"/>
    <cellStyle name="常规 15 6 14" xfId="21754"/>
    <cellStyle name="常规 15 6 14 2" xfId="21755"/>
    <cellStyle name="常规 15 6 15" xfId="21756"/>
    <cellStyle name="常规 15 6 15 2" xfId="21757"/>
    <cellStyle name="常规 15 6 16" xfId="21758"/>
    <cellStyle name="常规 15 6 16 2" xfId="21759"/>
    <cellStyle name="常规 33 17 4 2" xfId="21760"/>
    <cellStyle name="常规 33 22 4 2" xfId="21761"/>
    <cellStyle name="常规 15 6 17" xfId="21762"/>
    <cellStyle name="常规 15 6 17 2" xfId="21763"/>
    <cellStyle name="常规 15 6 18" xfId="21764"/>
    <cellStyle name="常规 15 6 2" xfId="21765"/>
    <cellStyle name="常规 20 6 2" xfId="21766"/>
    <cellStyle name="常规 15 6 2 2" xfId="21767"/>
    <cellStyle name="常规 33 17 10" xfId="21768"/>
    <cellStyle name="常规 33 22 10" xfId="21769"/>
    <cellStyle name="常规 15 6 3" xfId="21770"/>
    <cellStyle name="常规 33 17 10 2" xfId="21771"/>
    <cellStyle name="常规 33 22 10 2" xfId="21772"/>
    <cellStyle name="常规 15 6 3 2" xfId="21773"/>
    <cellStyle name="常规 15 6 3 2 2" xfId="21774"/>
    <cellStyle name="常规 33 17 11" xfId="21775"/>
    <cellStyle name="常规 33 22 11" xfId="21776"/>
    <cellStyle name="常规 15 6 4" xfId="21777"/>
    <cellStyle name="常规 27 7 11" xfId="21778"/>
    <cellStyle name="常规 33 17 11 2" xfId="21779"/>
    <cellStyle name="常规 33 22 11 2" xfId="21780"/>
    <cellStyle name="常规 15 6 4 2" xfId="21781"/>
    <cellStyle name="常规 33 17 12" xfId="21782"/>
    <cellStyle name="常规 33 22 12" xfId="21783"/>
    <cellStyle name="常规 2 26 14 2" xfId="21784"/>
    <cellStyle name="常规 2 31 14 2" xfId="21785"/>
    <cellStyle name="常规 15 6 5" xfId="21786"/>
    <cellStyle name="常规 33 17 12 2" xfId="21787"/>
    <cellStyle name="常规 33 22 12 2" xfId="21788"/>
    <cellStyle name="常规 15 6 5 2" xfId="21789"/>
    <cellStyle name="常规 33 17 13" xfId="21790"/>
    <cellStyle name="常规 33 22 13" xfId="21791"/>
    <cellStyle name="常规 15 6 6" xfId="21792"/>
    <cellStyle name="常规 33 17 13 2" xfId="21793"/>
    <cellStyle name="常规 33 22 13 2" xfId="21794"/>
    <cellStyle name="常规 15 6 6 2" xfId="21795"/>
    <cellStyle name="常规 33 17 14" xfId="21796"/>
    <cellStyle name="常规 33 22 14" xfId="21797"/>
    <cellStyle name="常规 15 6 7" xfId="21798"/>
    <cellStyle name="常规 33 17 14 2" xfId="21799"/>
    <cellStyle name="常规 33 22 14 2" xfId="21800"/>
    <cellStyle name="常规 15 6 7 2" xfId="21801"/>
    <cellStyle name="常规 33 17 15" xfId="21802"/>
    <cellStyle name="常规 33 22 15" xfId="21803"/>
    <cellStyle name="常规 27 14 13 2" xfId="21804"/>
    <cellStyle name="常规 15 6 8" xfId="21805"/>
    <cellStyle name="常规 33 17 15 2" xfId="21806"/>
    <cellStyle name="常规 33 22 15 2" xfId="21807"/>
    <cellStyle name="常规 15 6 8 2" xfId="21808"/>
    <cellStyle name="常规 27 8 11" xfId="21809"/>
    <cellStyle name="常规 33 17 16 2" xfId="21810"/>
    <cellStyle name="常规 33 22 16 2" xfId="21811"/>
    <cellStyle name="常规 15 6 9 2" xfId="21812"/>
    <cellStyle name="常规 15 65 2" xfId="21813"/>
    <cellStyle name="常规 15 70 2" xfId="21814"/>
    <cellStyle name="常规 15 66" xfId="21815"/>
    <cellStyle name="常规 15 71" xfId="21816"/>
    <cellStyle name="常规 15 66 2" xfId="21817"/>
    <cellStyle name="常规 15 71 2" xfId="21818"/>
    <cellStyle name="常规 15 67" xfId="21819"/>
    <cellStyle name="常规 15 72" xfId="21820"/>
    <cellStyle name="常规 15 67 2" xfId="21821"/>
    <cellStyle name="常规 15 72 2" xfId="21822"/>
    <cellStyle name="常规 15 68" xfId="21823"/>
    <cellStyle name="常规 15 73" xfId="21824"/>
    <cellStyle name="常规 27 29 15" xfId="21825"/>
    <cellStyle name="常规 27 34 15" xfId="21826"/>
    <cellStyle name="常规 15 68 2" xfId="21827"/>
    <cellStyle name="常规 15 73 2" xfId="21828"/>
    <cellStyle name="常规 15 69" xfId="21829"/>
    <cellStyle name="常规 15 74" xfId="21830"/>
    <cellStyle name="常规 15 69 2" xfId="21831"/>
    <cellStyle name="常规 15 7 10 2" xfId="21832"/>
    <cellStyle name="常规 15 7 11" xfId="21833"/>
    <cellStyle name="常规 33 10 11 2" xfId="21834"/>
    <cellStyle name="常规 15 7 11 2" xfId="21835"/>
    <cellStyle name="常规 23 38 11" xfId="21836"/>
    <cellStyle name="常规 23 43 11" xfId="21837"/>
    <cellStyle name="常规 15 7 12 2" xfId="21838"/>
    <cellStyle name="常规 15 7 13" xfId="21839"/>
    <cellStyle name="常规 15 7 13 2" xfId="21840"/>
    <cellStyle name="常规 15 7 14" xfId="21841"/>
    <cellStyle name="常规 15 7 14 2" xfId="21842"/>
    <cellStyle name="常规 15 7 15" xfId="21843"/>
    <cellStyle name="常规 15 7 15 2" xfId="21844"/>
    <cellStyle name="常规 15 7 16" xfId="21845"/>
    <cellStyle name="常规 15 7 16 2" xfId="21846"/>
    <cellStyle name="常规 23 39 11" xfId="21847"/>
    <cellStyle name="常规 23 44 11" xfId="21848"/>
    <cellStyle name="常规 15 7 17 2" xfId="21849"/>
    <cellStyle name="常规 15 7 18" xfId="21850"/>
    <cellStyle name="常规 7 2 2" xfId="21851"/>
    <cellStyle name="常规 17 48 9 2" xfId="21852"/>
    <cellStyle name="常规 22 48 9 2" xfId="21853"/>
    <cellStyle name="常规 15 7 19" xfId="21854"/>
    <cellStyle name="常规 15 7 2" xfId="21855"/>
    <cellStyle name="常规 20 7 2" xfId="21856"/>
    <cellStyle name="常规 15 7 2 2" xfId="21857"/>
    <cellStyle name="常规 7 22 14 2" xfId="21858"/>
    <cellStyle name="常规 7 17 14 2" xfId="21859"/>
    <cellStyle name="常规 15 7 2 3" xfId="21860"/>
    <cellStyle name="常规 15 7 3" xfId="21861"/>
    <cellStyle name="常规 15 7 3 2" xfId="21862"/>
    <cellStyle name="常规 7 22 15 2" xfId="21863"/>
    <cellStyle name="常规 7 17 15 2" xfId="21864"/>
    <cellStyle name="常规 15 7 3 3" xfId="21865"/>
    <cellStyle name="常规 15 7 4" xfId="21866"/>
    <cellStyle name="常规 15 7 4 2" xfId="21867"/>
    <cellStyle name="常规 7 22 16 2" xfId="21868"/>
    <cellStyle name="常规 7 17 16 2" xfId="21869"/>
    <cellStyle name="常规 15 7 4 3" xfId="21870"/>
    <cellStyle name="常规 2 26 15 2" xfId="21871"/>
    <cellStyle name="常规 2 31 15 2" xfId="21872"/>
    <cellStyle name="常规 15 7 5" xfId="21873"/>
    <cellStyle name="常规 15 7 5 2" xfId="21874"/>
    <cellStyle name="常规 7 22 17 2" xfId="21875"/>
    <cellStyle name="常规 7 17 17 2" xfId="21876"/>
    <cellStyle name="常规 15 7 5 3" xfId="21877"/>
    <cellStyle name="常规 15 7 6" xfId="21878"/>
    <cellStyle name="常规 15 7 6 2" xfId="21879"/>
    <cellStyle name="常规 15 7 6 3" xfId="21880"/>
    <cellStyle name="常规 15 7 7" xfId="21881"/>
    <cellStyle name="常规 15 7 7 2" xfId="21882"/>
    <cellStyle name="常规 15 7 7 3" xfId="21883"/>
    <cellStyle name="常规 27 14 14 2" xfId="21884"/>
    <cellStyle name="常规 15 7 8" xfId="21885"/>
    <cellStyle name="常规 15 7 8 2" xfId="21886"/>
    <cellStyle name="常规 15 7 9" xfId="21887"/>
    <cellStyle name="常规 15 7 9 2" xfId="21888"/>
    <cellStyle name="常规 15 75" xfId="21889"/>
    <cellStyle name="常规 15 80" xfId="21890"/>
    <cellStyle name="常规 15 75 2" xfId="21891"/>
    <cellStyle name="常规 15 76" xfId="21892"/>
    <cellStyle name="常规 15 81" xfId="21893"/>
    <cellStyle name="常规 17 15 17 2" xfId="21894"/>
    <cellStyle name="常规 17 20 17 2" xfId="21895"/>
    <cellStyle name="常规 22 15 17 2" xfId="21896"/>
    <cellStyle name="常规 22 20 17 2" xfId="21897"/>
    <cellStyle name="常规 15 77" xfId="21898"/>
    <cellStyle name="常规 15 82" xfId="21899"/>
    <cellStyle name="常规 3 37 15 2" xfId="21900"/>
    <cellStyle name="常规 3 42 15 2" xfId="21901"/>
    <cellStyle name="常规 15 78" xfId="21902"/>
    <cellStyle name="常规 15 83" xfId="21903"/>
    <cellStyle name="常规 15 79" xfId="21904"/>
    <cellStyle name="常规 15 8 10" xfId="21905"/>
    <cellStyle name="常规 15 8 10 2" xfId="21906"/>
    <cellStyle name="常规 15 8 11" xfId="21907"/>
    <cellStyle name="常规 33 10 16 2" xfId="21908"/>
    <cellStyle name="常规 15 8 11 2" xfId="21909"/>
    <cellStyle name="常规 15 8 12" xfId="21910"/>
    <cellStyle name="常规 2 3 15" xfId="21911"/>
    <cellStyle name="常规 2 3 20" xfId="21912"/>
    <cellStyle name="常规 15 8 12 2" xfId="21913"/>
    <cellStyle name="常规 15 8 13" xfId="21914"/>
    <cellStyle name="常规 15 8 13 2" xfId="21915"/>
    <cellStyle name="常规 27 6 2 2" xfId="21916"/>
    <cellStyle name="常规 15 8 14" xfId="21917"/>
    <cellStyle name="常规 27 6 2 2 2" xfId="21918"/>
    <cellStyle name="常规 15 8 14 2" xfId="21919"/>
    <cellStyle name="常规 15 8 15" xfId="21920"/>
    <cellStyle name="常规 3 14 2 2" xfId="21921"/>
    <cellStyle name="常规 27 6 2 3" xfId="21922"/>
    <cellStyle name="常规 27 6 2 3 2" xfId="21923"/>
    <cellStyle name="常规 15 8 15 2" xfId="21924"/>
    <cellStyle name="常规 27 6 2 4" xfId="21925"/>
    <cellStyle name="常规 15 8 16" xfId="21926"/>
    <cellStyle name="常规 15 8 16 2" xfId="21927"/>
    <cellStyle name="常规 27 6 2 5" xfId="21928"/>
    <cellStyle name="常规 15 8 17" xfId="21929"/>
    <cellStyle name="常规 2 4 15" xfId="21930"/>
    <cellStyle name="常规 2 4 20" xfId="21931"/>
    <cellStyle name="常规 15 8 17 2" xfId="21932"/>
    <cellStyle name="常规 15 8 18" xfId="21933"/>
    <cellStyle name="常规 15 8 19" xfId="21934"/>
    <cellStyle name="常规 15 8 2" xfId="21935"/>
    <cellStyle name="常规 20 8 2" xfId="21936"/>
    <cellStyle name="常规 15 8 2 2" xfId="21937"/>
    <cellStyle name="常规 15 8 3" xfId="21938"/>
    <cellStyle name="常规 15 8 3 2" xfId="21939"/>
    <cellStyle name="常规 15 8 4" xfId="21940"/>
    <cellStyle name="常规 15 8 4 2" xfId="21941"/>
    <cellStyle name="常规 2 26 16 2" xfId="21942"/>
    <cellStyle name="常规 2 31 16 2" xfId="21943"/>
    <cellStyle name="常规 15 8 5" xfId="21944"/>
    <cellStyle name="常规 15 8 6" xfId="21945"/>
    <cellStyle name="常规 15 8 6 2" xfId="21946"/>
    <cellStyle name="常规 15 8 7" xfId="21947"/>
    <cellStyle name="常规 15 8 7 2" xfId="21948"/>
    <cellStyle name="常规 25 10 2" xfId="21949"/>
    <cellStyle name="常规 30 10 2" xfId="21950"/>
    <cellStyle name="常规 27 14 15 2" xfId="21951"/>
    <cellStyle name="常规 15 8 8" xfId="21952"/>
    <cellStyle name="常规 15 8 8 2" xfId="21953"/>
    <cellStyle name="常规 8 41 13 2" xfId="21954"/>
    <cellStyle name="常规 8 36 13 2" xfId="21955"/>
    <cellStyle name="常规 25 10 3" xfId="21956"/>
    <cellStyle name="常规 15 8 9" xfId="21957"/>
    <cellStyle name="常规 15 8 9 2" xfId="21958"/>
    <cellStyle name="常规 15 9" xfId="21959"/>
    <cellStyle name="常规 20 9" xfId="21960"/>
    <cellStyle name="常规 15 9 10" xfId="21961"/>
    <cellStyle name="常规 15 9 11" xfId="21962"/>
    <cellStyle name="常规 15 9 12" xfId="21963"/>
    <cellStyle name="常规 15 9 13" xfId="21964"/>
    <cellStyle name="常规 27 6 7 2" xfId="21965"/>
    <cellStyle name="常规 15 9 14" xfId="21966"/>
    <cellStyle name="常规 15 9 15" xfId="21967"/>
    <cellStyle name="常规 3 14 7 2" xfId="21968"/>
    <cellStyle name="常规 27 6 7 3" xfId="21969"/>
    <cellStyle name="常规 15 9 16" xfId="21970"/>
    <cellStyle name="常规 3 37 16" xfId="21971"/>
    <cellStyle name="常规 3 42 16" xfId="21972"/>
    <cellStyle name="常规 15 9 16 2" xfId="21973"/>
    <cellStyle name="常规 15 9 17" xfId="21974"/>
    <cellStyle name="常规 3 4 15" xfId="21975"/>
    <cellStyle name="常规 3 4 20" xfId="21976"/>
    <cellStyle name="常规 15 9 17 2" xfId="21977"/>
    <cellStyle name="常规 15 9 18" xfId="21978"/>
    <cellStyle name="常规 15 9 19" xfId="21979"/>
    <cellStyle name="常规 15 9 2" xfId="21980"/>
    <cellStyle name="常规 20 9 2" xfId="21981"/>
    <cellStyle name="常规 15 9 2 2" xfId="21982"/>
    <cellStyle name="常规 15 9 3" xfId="21983"/>
    <cellStyle name="常规 15 9 3 2" xfId="21984"/>
    <cellStyle name="常规 2 26 17 2" xfId="21985"/>
    <cellStyle name="常规 2 31 17 2" xfId="21986"/>
    <cellStyle name="常规 15 9 5" xfId="21987"/>
    <cellStyle name="常规 15 9 5 2" xfId="21988"/>
    <cellStyle name="常规 15 9 6" xfId="21989"/>
    <cellStyle name="常规 15 9 6 2" xfId="21990"/>
    <cellStyle name="常规 15 9 7" xfId="21991"/>
    <cellStyle name="常规 15 9 7 2" xfId="21992"/>
    <cellStyle name="常规 72 2 2 2" xfId="21993"/>
    <cellStyle name="常规 67 2 2 2" xfId="21994"/>
    <cellStyle name="常规 25 11 2" xfId="21995"/>
    <cellStyle name="常规 30 11 2" xfId="21996"/>
    <cellStyle name="常规 27 14 16 2" xfId="21997"/>
    <cellStyle name="常规 15 9 8" xfId="21998"/>
    <cellStyle name="常规 15 9 8 2" xfId="21999"/>
    <cellStyle name="常规 8 41 14 2" xfId="22000"/>
    <cellStyle name="常规 8 36 14 2" xfId="22001"/>
    <cellStyle name="常规 25 11 3" xfId="22002"/>
    <cellStyle name="常规 15 9 9" xfId="22003"/>
    <cellStyle name="常规 17 38 15 2" xfId="22004"/>
    <cellStyle name="常规 17 43 15 2" xfId="22005"/>
    <cellStyle name="常规 22 38 15 2" xfId="22006"/>
    <cellStyle name="常规 22 43 15 2" xfId="22007"/>
    <cellStyle name="常规 159" xfId="22008"/>
    <cellStyle name="常规 164" xfId="22009"/>
    <cellStyle name="常规 27 10 15" xfId="22010"/>
    <cellStyle name="常规 16 10" xfId="22011"/>
    <cellStyle name="常规 21 10" xfId="22012"/>
    <cellStyle name="常规 27 10 15 2" xfId="22013"/>
    <cellStyle name="常规 16 10 2" xfId="22014"/>
    <cellStyle name="常规 21 10 2" xfId="22015"/>
    <cellStyle name="常规 27 10 16" xfId="22016"/>
    <cellStyle name="常规 71 7 2" xfId="22017"/>
    <cellStyle name="常规 66 7 2" xfId="22018"/>
    <cellStyle name="常规 16 11" xfId="22019"/>
    <cellStyle name="常规 21 11" xfId="22020"/>
    <cellStyle name="常规 27 10 16 2" xfId="22021"/>
    <cellStyle name="常规 16 11 2" xfId="22022"/>
    <cellStyle name="常规 21 11 2" xfId="22023"/>
    <cellStyle name="常规 27 10 17" xfId="22024"/>
    <cellStyle name="常规 16 12" xfId="22025"/>
    <cellStyle name="常规 21 12" xfId="22026"/>
    <cellStyle name="常规 27 10 17 2" xfId="22027"/>
    <cellStyle name="常规 16 12 2" xfId="22028"/>
    <cellStyle name="常规 21 12 2" xfId="22029"/>
    <cellStyle name="常规 27 10 18" xfId="22030"/>
    <cellStyle name="常规 16 13" xfId="22031"/>
    <cellStyle name="常规 21 13" xfId="22032"/>
    <cellStyle name="常规 16 13 2" xfId="22033"/>
    <cellStyle name="常规 21 13 2" xfId="22034"/>
    <cellStyle name="常规 27 10 19" xfId="22035"/>
    <cellStyle name="常规 16 14" xfId="22036"/>
    <cellStyle name="常规 21 14" xfId="22037"/>
    <cellStyle name="常规 16 14 2" xfId="22038"/>
    <cellStyle name="常规 21 14 2" xfId="22039"/>
    <cellStyle name="常规 16 15" xfId="22040"/>
    <cellStyle name="常规 16 20" xfId="22041"/>
    <cellStyle name="常规 21 15" xfId="22042"/>
    <cellStyle name="常规 21 20" xfId="22043"/>
    <cellStyle name="常规 16 15 2" xfId="22044"/>
    <cellStyle name="常规 21 15 2" xfId="22045"/>
    <cellStyle name="常规 21 20 2" xfId="22046"/>
    <cellStyle name="常规 16 16" xfId="22047"/>
    <cellStyle name="常规 16 21" xfId="22048"/>
    <cellStyle name="常规 21 16" xfId="22049"/>
    <cellStyle name="常规 21 21" xfId="22050"/>
    <cellStyle name="常规 16 16 2" xfId="22051"/>
    <cellStyle name="常规 21 16 2" xfId="22052"/>
    <cellStyle name="常规 16 17" xfId="22053"/>
    <cellStyle name="常规 16 22" xfId="22054"/>
    <cellStyle name="常规 21 17" xfId="22055"/>
    <cellStyle name="常规 21 22" xfId="22056"/>
    <cellStyle name="常规 16 17 2" xfId="22057"/>
    <cellStyle name="常规 21 17 2" xfId="22058"/>
    <cellStyle name="常规 16 18" xfId="22059"/>
    <cellStyle name="常规 16 23" xfId="22060"/>
    <cellStyle name="常规 21 18" xfId="22061"/>
    <cellStyle name="常规 21 23" xfId="22062"/>
    <cellStyle name="常规 16 18 2" xfId="22063"/>
    <cellStyle name="常规 21 18 2" xfId="22064"/>
    <cellStyle name="常规 16 19" xfId="22065"/>
    <cellStyle name="常规 16 24" xfId="22066"/>
    <cellStyle name="常规 21 19" xfId="22067"/>
    <cellStyle name="常规 21 24" xfId="22068"/>
    <cellStyle name="常规 16 2 11" xfId="22069"/>
    <cellStyle name="常规 16 2 12" xfId="22070"/>
    <cellStyle name="常规 16 2 13" xfId="22071"/>
    <cellStyle name="常规 27 10 3 4" xfId="22072"/>
    <cellStyle name="常规 16 2 4" xfId="22073"/>
    <cellStyle name="常规 21 2 4" xfId="22074"/>
    <cellStyle name="常规 16 2 4 2" xfId="22075"/>
    <cellStyle name="常规 16 2 5" xfId="22076"/>
    <cellStyle name="常规 21 2 5" xfId="22077"/>
    <cellStyle name="常规 16 2 5 2" xfId="22078"/>
    <cellStyle name="常规 21 2 5 2" xfId="22079"/>
    <cellStyle name="常规 7 31 17 2" xfId="22080"/>
    <cellStyle name="常规 7 26 17 2" xfId="22081"/>
    <cellStyle name="常规 16 2 5 3" xfId="22082"/>
    <cellStyle name="常规 27 13 2 2 2" xfId="22083"/>
    <cellStyle name="常规 16 2 6" xfId="22084"/>
    <cellStyle name="常规 21 2 6" xfId="22085"/>
    <cellStyle name="常规 16 2 6 2" xfId="22086"/>
    <cellStyle name="常规 16 2 7" xfId="22087"/>
    <cellStyle name="常规 21 2 7" xfId="22088"/>
    <cellStyle name="常规 16 2 7 2" xfId="22089"/>
    <cellStyle name="常规 16 2 8" xfId="22090"/>
    <cellStyle name="常规 21 2 8" xfId="22091"/>
    <cellStyle name="常规 16 2 9" xfId="22092"/>
    <cellStyle name="常规 21 2 9" xfId="22093"/>
    <cellStyle name="常规 16 25" xfId="22094"/>
    <cellStyle name="常规 21 25" xfId="22095"/>
    <cellStyle name="常规 21 30" xfId="22096"/>
    <cellStyle name="常规 16 3 10" xfId="22097"/>
    <cellStyle name="常规 21 3 10" xfId="22098"/>
    <cellStyle name="常规 16 3 10 2" xfId="22099"/>
    <cellStyle name="常规 16 3 11" xfId="22100"/>
    <cellStyle name="常规 21 3 11" xfId="22101"/>
    <cellStyle name="常规 16 3 12" xfId="22102"/>
    <cellStyle name="常规 27 10 4 2 2" xfId="22103"/>
    <cellStyle name="常规 16 3 2 2" xfId="22104"/>
    <cellStyle name="常规 21 3 2 2" xfId="22105"/>
    <cellStyle name="常规 16 3 2 3" xfId="22106"/>
    <cellStyle name="常规 21 3 2 3" xfId="22107"/>
    <cellStyle name="常规 16 3 2 4" xfId="22108"/>
    <cellStyle name="常规 21 3 2 4" xfId="22109"/>
    <cellStyle name="常规 16 3 2 5" xfId="22110"/>
    <cellStyle name="常规 21 3 2 5" xfId="22111"/>
    <cellStyle name="常规 16 3 2 6" xfId="22112"/>
    <cellStyle name="常规 21 3 2 6" xfId="22113"/>
    <cellStyle name="常规 16 3 2 7" xfId="22114"/>
    <cellStyle name="常规 21 3 2 7" xfId="22115"/>
    <cellStyle name="常规 27 10 4 3" xfId="22116"/>
    <cellStyle name="常规 16 3 3" xfId="22117"/>
    <cellStyle name="常规 21 3 3" xfId="22118"/>
    <cellStyle name="常规 27 10 4 3 2" xfId="22119"/>
    <cellStyle name="常规 16 3 3 2" xfId="22120"/>
    <cellStyle name="常规 21 3 3 2" xfId="22121"/>
    <cellStyle name="常规 16 3 3 2 2" xfId="22122"/>
    <cellStyle name="常规 16 3 3 3" xfId="22123"/>
    <cellStyle name="常规 16 3 3 4" xfId="22124"/>
    <cellStyle name="常规 16 3 3 5" xfId="22125"/>
    <cellStyle name="常规 16 3 3 6" xfId="22126"/>
    <cellStyle name="常规 16 3 3 7" xfId="22127"/>
    <cellStyle name="常规 27 10 4 4" xfId="22128"/>
    <cellStyle name="常规 16 3 4" xfId="22129"/>
    <cellStyle name="常规 21 3 4" xfId="22130"/>
    <cellStyle name="常规 16 3 4 2" xfId="22131"/>
    <cellStyle name="常规 21 3 4 2" xfId="22132"/>
    <cellStyle name="常规 16 3 4 2 2" xfId="22133"/>
    <cellStyle name="常规 16 3 4 3" xfId="22134"/>
    <cellStyle name="常规 16 3 4 4" xfId="22135"/>
    <cellStyle name="常规 16 3 4 5" xfId="22136"/>
    <cellStyle name="常规 16 3 4 6" xfId="22137"/>
    <cellStyle name="常规 16 3 4 7" xfId="22138"/>
    <cellStyle name="常规 16 3 5" xfId="22139"/>
    <cellStyle name="常规 21 3 5" xfId="22140"/>
    <cellStyle name="常规 16 3 5 2" xfId="22141"/>
    <cellStyle name="常规 21 3 5 2" xfId="22142"/>
    <cellStyle name="常规 3 17 4" xfId="22143"/>
    <cellStyle name="常规 3 22 4" xfId="22144"/>
    <cellStyle name="常规 16 3 5 2 2" xfId="22145"/>
    <cellStyle name="常规 16 3 5 3" xfId="22146"/>
    <cellStyle name="常规 3 18 4" xfId="22147"/>
    <cellStyle name="常规 3 23 4" xfId="22148"/>
    <cellStyle name="常规 16 3 5 3 2" xfId="22149"/>
    <cellStyle name="常规 16 3 5 4" xfId="22150"/>
    <cellStyle name="常规 16 3 5 5" xfId="22151"/>
    <cellStyle name="常规 16 3 5 6" xfId="22152"/>
    <cellStyle name="常规 16 3 5 7" xfId="22153"/>
    <cellStyle name="常规 27 13 2 3 2" xfId="22154"/>
    <cellStyle name="常规 16 3 6" xfId="22155"/>
    <cellStyle name="常规 21 3 6" xfId="22156"/>
    <cellStyle name="常规 16 3 6 2" xfId="22157"/>
    <cellStyle name="常规 16 3 6 3" xfId="22158"/>
    <cellStyle name="常规 16 3 6 4" xfId="22159"/>
    <cellStyle name="常规 17 7 2 2 2" xfId="22160"/>
    <cellStyle name="常规 16 3 6 5" xfId="22161"/>
    <cellStyle name="常规 16 3 6 6" xfId="22162"/>
    <cellStyle name="常规 16 3 6 7" xfId="22163"/>
    <cellStyle name="常规 16 3 7" xfId="22164"/>
    <cellStyle name="常规 21 3 7" xfId="22165"/>
    <cellStyle name="常规 16 3 7 2" xfId="22166"/>
    <cellStyle name="常规 16 3 8" xfId="22167"/>
    <cellStyle name="常规 21 3 8" xfId="22168"/>
    <cellStyle name="常规 16 3 8 2" xfId="22169"/>
    <cellStyle name="常规 16 3 9" xfId="22170"/>
    <cellStyle name="常规 21 3 9" xfId="22171"/>
    <cellStyle name="常规 16 3 9 2" xfId="22172"/>
    <cellStyle name="常规 27 10 5 2" xfId="22173"/>
    <cellStyle name="常规 16 4 2" xfId="22174"/>
    <cellStyle name="常规 17 46 14 2" xfId="22175"/>
    <cellStyle name="常规 21 4 2" xfId="22176"/>
    <cellStyle name="常规 22 46 14 2" xfId="22177"/>
    <cellStyle name="常规 16 4 2 2" xfId="22178"/>
    <cellStyle name="常规 21 4 2 2" xfId="22179"/>
    <cellStyle name="常规 16 4 3" xfId="22180"/>
    <cellStyle name="常规 21 4 3" xfId="22181"/>
    <cellStyle name="常规 16 4 3 2" xfId="22182"/>
    <cellStyle name="常规 21 4 3 2" xfId="22183"/>
    <cellStyle name="常规 16 4 4" xfId="22184"/>
    <cellStyle name="常规 21 4 4" xfId="22185"/>
    <cellStyle name="常规 16 4 4 2" xfId="22186"/>
    <cellStyle name="常规 21 4 4 2" xfId="22187"/>
    <cellStyle name="常规 16 4 5" xfId="22188"/>
    <cellStyle name="常规 21 4 5" xfId="22189"/>
    <cellStyle name="常规 16 4 6" xfId="22190"/>
    <cellStyle name="常规 21 4 6" xfId="22191"/>
    <cellStyle name="常规 16 4 7" xfId="22192"/>
    <cellStyle name="常规 21 4 7" xfId="22193"/>
    <cellStyle name="常规 27 10 6" xfId="22194"/>
    <cellStyle name="常规 16 5" xfId="22195"/>
    <cellStyle name="常规 17 46 15" xfId="22196"/>
    <cellStyle name="常规 21 5" xfId="22197"/>
    <cellStyle name="常规 22 46 15" xfId="22198"/>
    <cellStyle name="常规 17 36 2 3 2" xfId="22199"/>
    <cellStyle name="常规 17 41 2 3 2" xfId="22200"/>
    <cellStyle name="常规 27 10 6 2" xfId="22201"/>
    <cellStyle name="常规 16 5 2" xfId="22202"/>
    <cellStyle name="常规 17 46 15 2" xfId="22203"/>
    <cellStyle name="常规 21 5 2" xfId="22204"/>
    <cellStyle name="常规 22 46 15 2" xfId="22205"/>
    <cellStyle name="常规 16 5 2 2" xfId="22206"/>
    <cellStyle name="常规 16 5 3" xfId="22207"/>
    <cellStyle name="常规 16 5 4" xfId="22208"/>
    <cellStyle name="常规 16 5 5" xfId="22209"/>
    <cellStyle name="常规 16 5 6" xfId="22210"/>
    <cellStyle name="常规 16 5 7" xfId="22211"/>
    <cellStyle name="常规 27 10 7" xfId="22212"/>
    <cellStyle name="常规 16 6" xfId="22213"/>
    <cellStyle name="常规 17 46 16" xfId="22214"/>
    <cellStyle name="常规 21 6" xfId="22215"/>
    <cellStyle name="常规 22 46 16" xfId="22216"/>
    <cellStyle name="常规 27 10 7 2" xfId="22217"/>
    <cellStyle name="常规 16 6 2" xfId="22218"/>
    <cellStyle name="常规 17 46 16 2" xfId="22219"/>
    <cellStyle name="常规 21 6 2" xfId="22220"/>
    <cellStyle name="常规 22 46 16 2" xfId="22221"/>
    <cellStyle name="常规 16 6 2 2" xfId="22222"/>
    <cellStyle name="常规 33 27 10" xfId="22223"/>
    <cellStyle name="常规 33 32 10" xfId="22224"/>
    <cellStyle name="常规 16 6 3" xfId="22225"/>
    <cellStyle name="常规 33 27 10 2" xfId="22226"/>
    <cellStyle name="常规 33 32 10 2" xfId="22227"/>
    <cellStyle name="常规 16 6 3 2" xfId="22228"/>
    <cellStyle name="常规 33 27 11" xfId="22229"/>
    <cellStyle name="常规 33 32 11" xfId="22230"/>
    <cellStyle name="常规 16 6 4" xfId="22231"/>
    <cellStyle name="常规 33 27 12" xfId="22232"/>
    <cellStyle name="常规 33 32 12" xfId="22233"/>
    <cellStyle name="常规 16 6 5" xfId="22234"/>
    <cellStyle name="常规 33 27 13" xfId="22235"/>
    <cellStyle name="常规 33 32 13" xfId="22236"/>
    <cellStyle name="常规 16 6 6" xfId="22237"/>
    <cellStyle name="常规 33 27 14" xfId="22238"/>
    <cellStyle name="常规 33 32 14" xfId="22239"/>
    <cellStyle name="常规 16 6 7" xfId="22240"/>
    <cellStyle name="常规 27 10 8" xfId="22241"/>
    <cellStyle name="常规 16 7" xfId="22242"/>
    <cellStyle name="常规 17 46 17" xfId="22243"/>
    <cellStyle name="常规 21 7" xfId="22244"/>
    <cellStyle name="常规 22 46 17" xfId="22245"/>
    <cellStyle name="常规 26 10 16" xfId="22246"/>
    <cellStyle name="常规 27 10 8 2" xfId="22247"/>
    <cellStyle name="常规 16 7 2" xfId="22248"/>
    <cellStyle name="常规 17 46 17 2" xfId="22249"/>
    <cellStyle name="常规 21 7 2" xfId="22250"/>
    <cellStyle name="常规 22 46 17 2" xfId="22251"/>
    <cellStyle name="常规 26 10 16 2" xfId="22252"/>
    <cellStyle name="常规 16 7 2 2" xfId="22253"/>
    <cellStyle name="常规 26 10 17" xfId="22254"/>
    <cellStyle name="常规 16 7 3" xfId="22255"/>
    <cellStyle name="常规 26 10 18" xfId="22256"/>
    <cellStyle name="常规 16 7 4" xfId="22257"/>
    <cellStyle name="常规 16 7 5" xfId="22258"/>
    <cellStyle name="常规 16 7 6" xfId="22259"/>
    <cellStyle name="常规 16 7 7" xfId="22260"/>
    <cellStyle name="常规 27 10 9 2" xfId="22261"/>
    <cellStyle name="常规 16 8 2" xfId="22262"/>
    <cellStyle name="常规 21 8 2" xfId="22263"/>
    <cellStyle name="常规 16 8 3" xfId="22264"/>
    <cellStyle name="常规 16 8 4" xfId="22265"/>
    <cellStyle name="常规 16 9" xfId="22266"/>
    <cellStyle name="常规 21 9" xfId="22267"/>
    <cellStyle name="常规 16 9 2" xfId="22268"/>
    <cellStyle name="常规 21 9 2" xfId="22269"/>
    <cellStyle name="常规 165" xfId="22270"/>
    <cellStyle name="常规 166" xfId="22271"/>
    <cellStyle name="常规 167" xfId="22272"/>
    <cellStyle name="常规 26 3 7 2" xfId="22273"/>
    <cellStyle name="常规 17 10 10 2" xfId="22274"/>
    <cellStyle name="常规 22 10 10 2" xfId="22275"/>
    <cellStyle name="常规 26 3 8" xfId="22276"/>
    <cellStyle name="常规 31 3 8" xfId="22277"/>
    <cellStyle name="常规 26 45 2" xfId="22278"/>
    <cellStyle name="常规 26 50 2" xfId="22279"/>
    <cellStyle name="常规 17 10 11" xfId="22280"/>
    <cellStyle name="常规 22 10 11" xfId="22281"/>
    <cellStyle name="常规 26 45 2 2" xfId="22282"/>
    <cellStyle name="常规 26 3 8 2" xfId="22283"/>
    <cellStyle name="常规 17 10 11 2" xfId="22284"/>
    <cellStyle name="常规 22 10 11 2" xfId="22285"/>
    <cellStyle name="常规 26 3 9" xfId="22286"/>
    <cellStyle name="常规 31 3 9" xfId="22287"/>
    <cellStyle name="常规 26 45 3" xfId="22288"/>
    <cellStyle name="常规 17 10 12" xfId="22289"/>
    <cellStyle name="常规 22 10 12" xfId="22290"/>
    <cellStyle name="常规 26 45 3 2" xfId="22291"/>
    <cellStyle name="常规 26 3 9 2" xfId="22292"/>
    <cellStyle name="常规 17 10 12 2" xfId="22293"/>
    <cellStyle name="常规 22 10 12 2" xfId="22294"/>
    <cellStyle name="常规 26 45 4" xfId="22295"/>
    <cellStyle name="常规 17 10 13" xfId="22296"/>
    <cellStyle name="常规 22 10 13" xfId="22297"/>
    <cellStyle name="常规 26 45 4 2" xfId="22298"/>
    <cellStyle name="常规 17 10 13 2" xfId="22299"/>
    <cellStyle name="常规 22 10 13 2" xfId="22300"/>
    <cellStyle name="常规 6 13 3 3 2" xfId="22301"/>
    <cellStyle name="常规 26 45 5" xfId="22302"/>
    <cellStyle name="常规 17 10 14" xfId="22303"/>
    <cellStyle name="常规 22 10 14" xfId="22304"/>
    <cellStyle name="常规 26 45 5 2" xfId="22305"/>
    <cellStyle name="常规 17 10 14 2" xfId="22306"/>
    <cellStyle name="常规 22 10 14 2" xfId="22307"/>
    <cellStyle name="常规 26 45 6" xfId="22308"/>
    <cellStyle name="常规 17 10 15" xfId="22309"/>
    <cellStyle name="常规 22 10 15" xfId="22310"/>
    <cellStyle name="常规 22 10 20" xfId="22311"/>
    <cellStyle name="常规 26 45 6 2" xfId="22312"/>
    <cellStyle name="常规 17 10 15 2" xfId="22313"/>
    <cellStyle name="常规 22 10 15 2" xfId="22314"/>
    <cellStyle name="常规 17 11 17 2" xfId="22315"/>
    <cellStyle name="常规 22 11 17 2" xfId="22316"/>
    <cellStyle name="常规 26 45 7" xfId="22317"/>
    <cellStyle name="常规 17 10 16" xfId="22318"/>
    <cellStyle name="常规 22 10 16" xfId="22319"/>
    <cellStyle name="常规 22 10 21" xfId="22320"/>
    <cellStyle name="常规 26 45 7 2" xfId="22321"/>
    <cellStyle name="常规 17 10 16 2" xfId="22322"/>
    <cellStyle name="常规 22 10 16 2" xfId="22323"/>
    <cellStyle name="常规 17 10 17" xfId="22324"/>
    <cellStyle name="常规 22 10 17" xfId="22325"/>
    <cellStyle name="常规 3 28 15 2" xfId="22326"/>
    <cellStyle name="常规 3 33 15 2" xfId="22327"/>
    <cellStyle name="常规 26 45 8" xfId="22328"/>
    <cellStyle name="常规 26 45 8 2" xfId="22329"/>
    <cellStyle name="常规 17 10 17 2" xfId="22330"/>
    <cellStyle name="常规 22 10 17 2" xfId="22331"/>
    <cellStyle name="常规 26 45 9" xfId="22332"/>
    <cellStyle name="常规 17 10 18" xfId="22333"/>
    <cellStyle name="常规 22 10 18" xfId="22334"/>
    <cellStyle name="常规 17 10 19" xfId="22335"/>
    <cellStyle name="常规 22 10 19" xfId="22336"/>
    <cellStyle name="常规 27 11 15 2" xfId="22337"/>
    <cellStyle name="常规 17 10 2" xfId="22338"/>
    <cellStyle name="常规 22 10 2" xfId="22339"/>
    <cellStyle name="常规 17 10 2 2" xfId="22340"/>
    <cellStyle name="常规 22 10 2 2" xfId="22341"/>
    <cellStyle name="常规 17 10 2 2 2" xfId="22342"/>
    <cellStyle name="常规 2 7 2 2 3" xfId="22343"/>
    <cellStyle name="常规 17 10 2 3 2" xfId="22344"/>
    <cellStyle name="常规 8 33 13 2" xfId="22345"/>
    <cellStyle name="常规 8 28 13 2" xfId="22346"/>
    <cellStyle name="常规 17 10 3" xfId="22347"/>
    <cellStyle name="常规 22 10 3" xfId="22348"/>
    <cellStyle name="常规 26 3 12" xfId="22349"/>
    <cellStyle name="常规 17 10 3 2" xfId="22350"/>
    <cellStyle name="常规 22 10 3 2" xfId="22351"/>
    <cellStyle name="常规 26 3 12 2" xfId="22352"/>
    <cellStyle name="常规 17 10 3 2 2" xfId="22353"/>
    <cellStyle name="常规 26 3 13 2" xfId="22354"/>
    <cellStyle name="常规 17 10 3 3 2" xfId="22355"/>
    <cellStyle name="常规 17 10 4" xfId="22356"/>
    <cellStyle name="常规 22 10 4" xfId="22357"/>
    <cellStyle name="常规 17 10 4 2" xfId="22358"/>
    <cellStyle name="常规 22 10 4 2" xfId="22359"/>
    <cellStyle name="常规 17 10 4 2 2" xfId="22360"/>
    <cellStyle name="常规 17 10 4 3 2" xfId="22361"/>
    <cellStyle name="常规 17 10 5" xfId="22362"/>
    <cellStyle name="常规 22 10 5" xfId="22363"/>
    <cellStyle name="常规 17 10 5 2" xfId="22364"/>
    <cellStyle name="常规 22 10 5 2" xfId="22365"/>
    <cellStyle name="常规 17 10 6" xfId="22366"/>
    <cellStyle name="常规 22 10 6" xfId="22367"/>
    <cellStyle name="常规 17 35 2 3 2" xfId="22368"/>
    <cellStyle name="常规 17 40 2 3 2" xfId="22369"/>
    <cellStyle name="常规 17 10 6 2" xfId="22370"/>
    <cellStyle name="常规 22 10 6 2" xfId="22371"/>
    <cellStyle name="常规 17 10 7" xfId="22372"/>
    <cellStyle name="常规 22 10 7" xfId="22373"/>
    <cellStyle name="常规 17 10 7 2" xfId="22374"/>
    <cellStyle name="常规 22 10 7 2" xfId="22375"/>
    <cellStyle name="常规 23 6 13 2" xfId="22376"/>
    <cellStyle name="常规 17 10 8" xfId="22377"/>
    <cellStyle name="常规 22 10 8" xfId="22378"/>
    <cellStyle name="常规 26 4 12" xfId="22379"/>
    <cellStyle name="常规 17 10 8 2" xfId="22380"/>
    <cellStyle name="常规 22 10 8 2" xfId="22381"/>
    <cellStyle name="常规 17 10 9" xfId="22382"/>
    <cellStyle name="常规 22 10 9" xfId="22383"/>
    <cellStyle name="常规 17 10 9 2" xfId="22384"/>
    <cellStyle name="常规 22 10 9 2" xfId="22385"/>
    <cellStyle name="常规 27 11 16" xfId="22386"/>
    <cellStyle name="注释 7 2 3" xfId="22387"/>
    <cellStyle name="常规 17 11" xfId="22388"/>
    <cellStyle name="常规 22 11" xfId="22389"/>
    <cellStyle name="常规 26 8 7 2" xfId="22390"/>
    <cellStyle name="常规 17 11 10 2" xfId="22391"/>
    <cellStyle name="常规 22 11 10 2" xfId="22392"/>
    <cellStyle name="常规 26 28 7" xfId="22393"/>
    <cellStyle name="常规 26 33 7" xfId="22394"/>
    <cellStyle name="常规 26 8 8 2" xfId="22395"/>
    <cellStyle name="常规 17 11 11 2" xfId="22396"/>
    <cellStyle name="常规 22 11 11 2" xfId="22397"/>
    <cellStyle name="常规 26 29 7" xfId="22398"/>
    <cellStyle name="常规 26 34 7" xfId="22399"/>
    <cellStyle name="常规 17 11 13 2" xfId="22400"/>
    <cellStyle name="常规 22 11 13 2" xfId="22401"/>
    <cellStyle name="常规 26 36 7" xfId="22402"/>
    <cellStyle name="常规 26 41 7" xfId="22403"/>
    <cellStyle name="常规 17 11 14" xfId="22404"/>
    <cellStyle name="常规 22 11 14" xfId="22405"/>
    <cellStyle name="常规 17 11 15" xfId="22406"/>
    <cellStyle name="常规 22 11 15" xfId="22407"/>
    <cellStyle name="常规 17 11 15 2" xfId="22408"/>
    <cellStyle name="常规 22 11 15 2" xfId="22409"/>
    <cellStyle name="常规 26 38 7" xfId="22410"/>
    <cellStyle name="常规 26 43 7" xfId="22411"/>
    <cellStyle name="常规 17 11 16" xfId="22412"/>
    <cellStyle name="常规 22 11 16" xfId="22413"/>
    <cellStyle name="常规 17 11 16 2" xfId="22414"/>
    <cellStyle name="常规 22 11 16 2" xfId="22415"/>
    <cellStyle name="常规 26 39 7" xfId="22416"/>
    <cellStyle name="常规 26 44 7" xfId="22417"/>
    <cellStyle name="常规 17 11 17" xfId="22418"/>
    <cellStyle name="常规 22 11 17" xfId="22419"/>
    <cellStyle name="常规 17 11 18" xfId="22420"/>
    <cellStyle name="常规 22 11 18" xfId="22421"/>
    <cellStyle name="常规 17 11 2 3 2" xfId="22422"/>
    <cellStyle name="常规 26 8 12" xfId="22423"/>
    <cellStyle name="常规 17 11 3 2" xfId="22424"/>
    <cellStyle name="常规 22 11 3 2" xfId="22425"/>
    <cellStyle name="常规 26 8 12 2" xfId="22426"/>
    <cellStyle name="常规 17 11 3 2 2" xfId="22427"/>
    <cellStyle name="常规 26 8 13 2" xfId="22428"/>
    <cellStyle name="常规 17 11 3 3 2" xfId="22429"/>
    <cellStyle name="常规 17 11 4 3 2" xfId="22430"/>
    <cellStyle name="常规 17 11 7" xfId="22431"/>
    <cellStyle name="常规 22 11 7" xfId="22432"/>
    <cellStyle name="常规 17 11 7 2" xfId="22433"/>
    <cellStyle name="常规 22 11 7 2" xfId="22434"/>
    <cellStyle name="常规 23 6 14 2" xfId="22435"/>
    <cellStyle name="常规 17 11 8" xfId="22436"/>
    <cellStyle name="常规 22 11 8" xfId="22437"/>
    <cellStyle name="常规 26 9 12" xfId="22438"/>
    <cellStyle name="常规 17 11 8 2" xfId="22439"/>
    <cellStyle name="常规 22 11 8 2" xfId="22440"/>
    <cellStyle name="常规 17 11 9" xfId="22441"/>
    <cellStyle name="常规 22 11 9" xfId="22442"/>
    <cellStyle name="常规 17 11 9 2" xfId="22443"/>
    <cellStyle name="常规 22 11 9 2" xfId="22444"/>
    <cellStyle name="常规 27 11 17" xfId="22445"/>
    <cellStyle name="注释 7 2 4" xfId="22446"/>
    <cellStyle name="常规 17 12" xfId="22447"/>
    <cellStyle name="常规 22 12" xfId="22448"/>
    <cellStyle name="常规 17 12 10" xfId="22449"/>
    <cellStyle name="常规 22 12 10" xfId="22450"/>
    <cellStyle name="常规 17 12 10 2" xfId="22451"/>
    <cellStyle name="常规 22 12 10 2" xfId="22452"/>
    <cellStyle name="常规 27 28 7" xfId="22453"/>
    <cellStyle name="常规 27 33 7" xfId="22454"/>
    <cellStyle name="常规 26 65 2" xfId="22455"/>
    <cellStyle name="常规 26 70 2" xfId="22456"/>
    <cellStyle name="常规 17 12 11" xfId="22457"/>
    <cellStyle name="常规 22 12 11" xfId="22458"/>
    <cellStyle name="常规 17 12 11 2" xfId="22459"/>
    <cellStyle name="常规 22 12 11 2" xfId="22460"/>
    <cellStyle name="常规 27 29 7" xfId="22461"/>
    <cellStyle name="常规 27 34 7" xfId="22462"/>
    <cellStyle name="常规 17 12 12" xfId="22463"/>
    <cellStyle name="常规 22 12 12" xfId="22464"/>
    <cellStyle name="常规 17 12 12 2" xfId="22465"/>
    <cellStyle name="常规 22 12 12 2" xfId="22466"/>
    <cellStyle name="常规 27 35 7" xfId="22467"/>
    <cellStyle name="常规 27 40 7" xfId="22468"/>
    <cellStyle name="常规 17 12 13" xfId="22469"/>
    <cellStyle name="常规 22 12 13" xfId="22470"/>
    <cellStyle name="常规 17 12 13 2" xfId="22471"/>
    <cellStyle name="常规 22 12 13 2" xfId="22472"/>
    <cellStyle name="常规 27 36 7" xfId="22473"/>
    <cellStyle name="常规 27 41 7" xfId="22474"/>
    <cellStyle name="常规 17 12 14" xfId="22475"/>
    <cellStyle name="常规 22 12 14" xfId="22476"/>
    <cellStyle name="常规 17 12 14 2" xfId="22477"/>
    <cellStyle name="常规 22 12 14 2" xfId="22478"/>
    <cellStyle name="常规 27 37 7" xfId="22479"/>
    <cellStyle name="常规 27 42 7" xfId="22480"/>
    <cellStyle name="常规 17 12 15" xfId="22481"/>
    <cellStyle name="常规 22 12 15" xfId="22482"/>
    <cellStyle name="常规 17 12 15 2" xfId="22483"/>
    <cellStyle name="常规 22 12 15 2" xfId="22484"/>
    <cellStyle name="常规 27 38 7" xfId="22485"/>
    <cellStyle name="常规 27 43 7" xfId="22486"/>
    <cellStyle name="常规 17 12 16" xfId="22487"/>
    <cellStyle name="常规 22 12 16" xfId="22488"/>
    <cellStyle name="常规 17 12 16 2" xfId="22489"/>
    <cellStyle name="常规 22 12 16 2" xfId="22490"/>
    <cellStyle name="常规 27 39 7" xfId="22491"/>
    <cellStyle name="常规 27 44 7" xfId="22492"/>
    <cellStyle name="常规 17 12 17" xfId="22493"/>
    <cellStyle name="常规 22 12 17" xfId="22494"/>
    <cellStyle name="常规 17 12 17 2" xfId="22495"/>
    <cellStyle name="常规 22 12 17 2" xfId="22496"/>
    <cellStyle name="常规 27 45 7" xfId="22497"/>
    <cellStyle name="常规 17 12 18" xfId="22498"/>
    <cellStyle name="常规 22 12 18" xfId="22499"/>
    <cellStyle name="常规 17 12 18 2" xfId="22500"/>
    <cellStyle name="常规 27 46 7" xfId="22501"/>
    <cellStyle name="常规 17 12 19" xfId="22502"/>
    <cellStyle name="常规 27 11 17 2" xfId="22503"/>
    <cellStyle name="常规 17 12 2" xfId="22504"/>
    <cellStyle name="常规 22 12 2" xfId="22505"/>
    <cellStyle name="常规 26 27" xfId="22506"/>
    <cellStyle name="常规 26 32" xfId="22507"/>
    <cellStyle name="常规 17 12 2 2 2" xfId="22508"/>
    <cellStyle name="常规 26 77" xfId="22509"/>
    <cellStyle name="常规 26 82" xfId="22510"/>
    <cellStyle name="常规 17 12 2 3 2" xfId="22511"/>
    <cellStyle name="常规 17 12 4 2 2" xfId="22512"/>
    <cellStyle name="常规 17 12 4 3 2" xfId="22513"/>
    <cellStyle name="常规 17 12 6 2" xfId="22514"/>
    <cellStyle name="常规 22 12 6 2" xfId="22515"/>
    <cellStyle name="常规 17 12 7 2" xfId="22516"/>
    <cellStyle name="常规 22 12 7 2" xfId="22517"/>
    <cellStyle name="常规 17 12 8 2" xfId="22518"/>
    <cellStyle name="常规 22 12 8 2" xfId="22519"/>
    <cellStyle name="常规 27 11 18" xfId="22520"/>
    <cellStyle name="注释 7 2 5" xfId="22521"/>
    <cellStyle name="常规 17 13" xfId="22522"/>
    <cellStyle name="常规 22 13" xfId="22523"/>
    <cellStyle name="强调文字颜色 5 9 4" xfId="22524"/>
    <cellStyle name="常规 17 13 10 2" xfId="22525"/>
    <cellStyle name="常规 22 13 10 2" xfId="22526"/>
    <cellStyle name="常规 33 28 7" xfId="22527"/>
    <cellStyle name="常规 33 33 7" xfId="22528"/>
    <cellStyle name="常规 17 13 11" xfId="22529"/>
    <cellStyle name="常规 22 13 11" xfId="22530"/>
    <cellStyle name="常规 17 13 11 2" xfId="22531"/>
    <cellStyle name="常规 22 13 11 2" xfId="22532"/>
    <cellStyle name="常规 33 29 7" xfId="22533"/>
    <cellStyle name="常规 33 34 7" xfId="22534"/>
    <cellStyle name="常规 17 13 12 2" xfId="22535"/>
    <cellStyle name="常规 22 13 12 2" xfId="22536"/>
    <cellStyle name="常规 33 35 7" xfId="22537"/>
    <cellStyle name="常规 33 40 7" xfId="22538"/>
    <cellStyle name="常规 17 13 13" xfId="22539"/>
    <cellStyle name="常规 22 13 13" xfId="22540"/>
    <cellStyle name="常规 17 13 13 2" xfId="22541"/>
    <cellStyle name="常规 22 13 13 2" xfId="22542"/>
    <cellStyle name="常规 33 36 7" xfId="22543"/>
    <cellStyle name="常规 33 41 7" xfId="22544"/>
    <cellStyle name="常规 17 13 15" xfId="22545"/>
    <cellStyle name="常规 22 13 15" xfId="22546"/>
    <cellStyle name="常规 33 43 7" xfId="22547"/>
    <cellStyle name="常规 17 13 15 2" xfId="22548"/>
    <cellStyle name="常规 22 13 15 2" xfId="22549"/>
    <cellStyle name="常规 33 38 7" xfId="22550"/>
    <cellStyle name="常规 26 9 4 2" xfId="22551"/>
    <cellStyle name="常规 17 13 16" xfId="22552"/>
    <cellStyle name="常规 22 13 16" xfId="22553"/>
    <cellStyle name="常规 33 44 7" xfId="22554"/>
    <cellStyle name="常规 17 13 16 2" xfId="22555"/>
    <cellStyle name="常规 22 13 16 2" xfId="22556"/>
    <cellStyle name="常规 33 39 7" xfId="22557"/>
    <cellStyle name="常规 26 9 4 3" xfId="22558"/>
    <cellStyle name="常规 17 13 17" xfId="22559"/>
    <cellStyle name="常规 22 13 17" xfId="22560"/>
    <cellStyle name="常规 33 45 7" xfId="22561"/>
    <cellStyle name="常规 17 13 17 2" xfId="22562"/>
    <cellStyle name="常规 22 13 17 2" xfId="22563"/>
    <cellStyle name="常规 17 13 18" xfId="22564"/>
    <cellStyle name="常规 22 13 18" xfId="22565"/>
    <cellStyle name="常规 17 13 2" xfId="22566"/>
    <cellStyle name="常规 22 13 2" xfId="22567"/>
    <cellStyle name="常规 17 13 2 2" xfId="22568"/>
    <cellStyle name="常规 22 13 2 2" xfId="22569"/>
    <cellStyle name="常规 17 13 2 2 2" xfId="22570"/>
    <cellStyle name="常规 17 13 2 3 2" xfId="22571"/>
    <cellStyle name="常规 17 13 3 2" xfId="22572"/>
    <cellStyle name="常规 22 13 3 2" xfId="22573"/>
    <cellStyle name="常规 17 13 3 2 2" xfId="22574"/>
    <cellStyle name="常规 17 13 3 3 2" xfId="22575"/>
    <cellStyle name="常规 17 13 4 2 2" xfId="22576"/>
    <cellStyle name="常规 17 13 4 3 2" xfId="22577"/>
    <cellStyle name="常规 17 13 6 2" xfId="22578"/>
    <cellStyle name="常规 22 13 6 2" xfId="22579"/>
    <cellStyle name="常规 17 13 7" xfId="22580"/>
    <cellStyle name="常规 22 13 7" xfId="22581"/>
    <cellStyle name="常规 17 13 7 2" xfId="22582"/>
    <cellStyle name="常规 22 13 7 2" xfId="22583"/>
    <cellStyle name="常规 23 6 16 2" xfId="22584"/>
    <cellStyle name="常规 17 13 8" xfId="22585"/>
    <cellStyle name="常规 22 13 8" xfId="22586"/>
    <cellStyle name="常规 17 13 8 2" xfId="22587"/>
    <cellStyle name="常规 22 13 8 2" xfId="22588"/>
    <cellStyle name="常规 17 13 9" xfId="22589"/>
    <cellStyle name="常规 22 13 9" xfId="22590"/>
    <cellStyle name="常规 27 11 19" xfId="22591"/>
    <cellStyle name="注释 7 2 6" xfId="22592"/>
    <cellStyle name="常规 17 14" xfId="22593"/>
    <cellStyle name="常规 22 14" xfId="22594"/>
    <cellStyle name="常规 17 14 10 2" xfId="22595"/>
    <cellStyle name="常规 22 14 10 2" xfId="22596"/>
    <cellStyle name="常规 17 14 11" xfId="22597"/>
    <cellStyle name="常规 22 14 11" xfId="22598"/>
    <cellStyle name="常规 17 14 11 2" xfId="22599"/>
    <cellStyle name="常规 22 14 11 2" xfId="22600"/>
    <cellStyle name="常规 17 14 12 2" xfId="22601"/>
    <cellStyle name="常规 22 14 12 2" xfId="22602"/>
    <cellStyle name="常规 17 14 13" xfId="22603"/>
    <cellStyle name="常规 22 14 13" xfId="22604"/>
    <cellStyle name="常规 17 14 13 2" xfId="22605"/>
    <cellStyle name="常规 22 14 13 2" xfId="22606"/>
    <cellStyle name="常规 23 48 12 2" xfId="22607"/>
    <cellStyle name="常规 17 14 14" xfId="22608"/>
    <cellStyle name="常规 22 14 14" xfId="22609"/>
    <cellStyle name="常规 17 14 14 2" xfId="22610"/>
    <cellStyle name="常规 22 14 14 2" xfId="22611"/>
    <cellStyle name="常规 17 14 15" xfId="22612"/>
    <cellStyle name="常规 22 14 15" xfId="22613"/>
    <cellStyle name="常规 17 14 15 2" xfId="22614"/>
    <cellStyle name="常规 22 14 15 2" xfId="22615"/>
    <cellStyle name="常规 17 14 16 2" xfId="22616"/>
    <cellStyle name="常规 22 14 16 2" xfId="22617"/>
    <cellStyle name="常规 17 14 17" xfId="22618"/>
    <cellStyle name="常规 22 14 17" xfId="22619"/>
    <cellStyle name="常规 17 14 17 2" xfId="22620"/>
    <cellStyle name="常规 22 14 17 2" xfId="22621"/>
    <cellStyle name="常规 17 14 18" xfId="22622"/>
    <cellStyle name="常规 22 14 18" xfId="22623"/>
    <cellStyle name="常规 17 14 2" xfId="22624"/>
    <cellStyle name="常规 22 14 2" xfId="22625"/>
    <cellStyle name="常规 17 14 2 2" xfId="22626"/>
    <cellStyle name="常规 22 14 2 2" xfId="22627"/>
    <cellStyle name="常规 17 14 2 2 2" xfId="22628"/>
    <cellStyle name="常规 17 14 2 3 2" xfId="22629"/>
    <cellStyle name="常规 8 33 17 2" xfId="22630"/>
    <cellStyle name="常规 8 28 17 2" xfId="22631"/>
    <cellStyle name="常规 17 14 3" xfId="22632"/>
    <cellStyle name="常规 22 14 3" xfId="22633"/>
    <cellStyle name="常规 17 14 3 2" xfId="22634"/>
    <cellStyle name="常规 22 14 3 2" xfId="22635"/>
    <cellStyle name="常规 17 14 3 2 2" xfId="22636"/>
    <cellStyle name="常规 17 14 4 2" xfId="22637"/>
    <cellStyle name="常规 22 14 4 2" xfId="22638"/>
    <cellStyle name="常规 17 14 4 2 2" xfId="22639"/>
    <cellStyle name="常规 19 39" xfId="22640"/>
    <cellStyle name="常规 19 44" xfId="22641"/>
    <cellStyle name="常规 24 39" xfId="22642"/>
    <cellStyle name="常规 24 44" xfId="22643"/>
    <cellStyle name="常规 17 14 4 3 2" xfId="22644"/>
    <cellStyle name="常规 17 14 5" xfId="22645"/>
    <cellStyle name="常规 22 14 5" xfId="22646"/>
    <cellStyle name="常规 17 14 5 2" xfId="22647"/>
    <cellStyle name="常规 22 14 5 2" xfId="22648"/>
    <cellStyle name="常规 17 14 6" xfId="22649"/>
    <cellStyle name="常规 22 14 6" xfId="22650"/>
    <cellStyle name="常规 17 14 6 2" xfId="22651"/>
    <cellStyle name="常规 22 14 6 2" xfId="22652"/>
    <cellStyle name="常规 17 14 7" xfId="22653"/>
    <cellStyle name="常规 22 14 7" xfId="22654"/>
    <cellStyle name="常规 4 7 2 10" xfId="22655"/>
    <cellStyle name="常规 17 14 7 2" xfId="22656"/>
    <cellStyle name="常规 22 14 7 2" xfId="22657"/>
    <cellStyle name="常规 23 6 17 2" xfId="22658"/>
    <cellStyle name="常规 17 14 8" xfId="22659"/>
    <cellStyle name="常规 22 14 8" xfId="22660"/>
    <cellStyle name="常规 17 14 8 2" xfId="22661"/>
    <cellStyle name="常规 22 14 8 2" xfId="22662"/>
    <cellStyle name="常规 17 14 9" xfId="22663"/>
    <cellStyle name="常规 22 14 9" xfId="22664"/>
    <cellStyle name="常规 17 14 9 2" xfId="22665"/>
    <cellStyle name="常规 22 14 9 2" xfId="22666"/>
    <cellStyle name="常规 17 15" xfId="22667"/>
    <cellStyle name="常规 17 20" xfId="22668"/>
    <cellStyle name="常规 22 15" xfId="22669"/>
    <cellStyle name="常规 22 20" xfId="22670"/>
    <cellStyle name="常规 27 3 7" xfId="22671"/>
    <cellStyle name="常规 32 3 7" xfId="22672"/>
    <cellStyle name="常规 17 15 10" xfId="22673"/>
    <cellStyle name="常规 17 20 10" xfId="22674"/>
    <cellStyle name="常规 22 15 10" xfId="22675"/>
    <cellStyle name="常规 22 20 10" xfId="22676"/>
    <cellStyle name="常规 27 3 7 2" xfId="22677"/>
    <cellStyle name="常规 17 15 10 2" xfId="22678"/>
    <cellStyle name="常规 17 20 10 2" xfId="22679"/>
    <cellStyle name="常规 22 15 10 2" xfId="22680"/>
    <cellStyle name="常规 22 20 10 2" xfId="22681"/>
    <cellStyle name="常规 27 3 8" xfId="22682"/>
    <cellStyle name="常规 32 3 8" xfId="22683"/>
    <cellStyle name="常规 17 15 11" xfId="22684"/>
    <cellStyle name="常规 17 20 11" xfId="22685"/>
    <cellStyle name="常规 22 15 11" xfId="22686"/>
    <cellStyle name="常规 22 20 11" xfId="22687"/>
    <cellStyle name="常规 27 3 9" xfId="22688"/>
    <cellStyle name="常规 32 3 9" xfId="22689"/>
    <cellStyle name="常规 17 15 12" xfId="22690"/>
    <cellStyle name="常规 17 20 12" xfId="22691"/>
    <cellStyle name="常规 22 15 12" xfId="22692"/>
    <cellStyle name="常规 22 20 12" xfId="22693"/>
    <cellStyle name="常规 17 15 13" xfId="22694"/>
    <cellStyle name="常规 17 20 13" xfId="22695"/>
    <cellStyle name="常规 22 15 13" xfId="22696"/>
    <cellStyle name="常规 22 20 13" xfId="22697"/>
    <cellStyle name="常规 17 15 13 2" xfId="22698"/>
    <cellStyle name="常规 17 20 13 2" xfId="22699"/>
    <cellStyle name="常规 22 15 13 2" xfId="22700"/>
    <cellStyle name="常规 22 20 13 2" xfId="22701"/>
    <cellStyle name="常规 17 15 14" xfId="22702"/>
    <cellStyle name="常规 17 20 14" xfId="22703"/>
    <cellStyle name="常规 22 15 14" xfId="22704"/>
    <cellStyle name="常规 22 20 14" xfId="22705"/>
    <cellStyle name="常规 17 15 14 2" xfId="22706"/>
    <cellStyle name="常规 17 20 14 2" xfId="22707"/>
    <cellStyle name="常规 22 15 14 2" xfId="22708"/>
    <cellStyle name="常规 22 20 14 2" xfId="22709"/>
    <cellStyle name="常规 17 15 16" xfId="22710"/>
    <cellStyle name="常规 17 20 16" xfId="22711"/>
    <cellStyle name="常规 22 15 16" xfId="22712"/>
    <cellStyle name="常规 22 20 16" xfId="22713"/>
    <cellStyle name="常规 17 15 17" xfId="22714"/>
    <cellStyle name="常规 17 20 17" xfId="22715"/>
    <cellStyle name="常规 22 15 17" xfId="22716"/>
    <cellStyle name="常规 22 20 17" xfId="22717"/>
    <cellStyle name="常规 17 15 18" xfId="22718"/>
    <cellStyle name="常规 17 20 18" xfId="22719"/>
    <cellStyle name="常规 22 15 18" xfId="22720"/>
    <cellStyle name="常规 22 20 18" xfId="22721"/>
    <cellStyle name="常规 17 15 2" xfId="22722"/>
    <cellStyle name="常规 17 20 2" xfId="22723"/>
    <cellStyle name="常规 22 15 2" xfId="22724"/>
    <cellStyle name="常规 22 20 2" xfId="22725"/>
    <cellStyle name="常规 17 15 2 2" xfId="22726"/>
    <cellStyle name="常规 17 20 2 2" xfId="22727"/>
    <cellStyle name="常规 22 15 2 2" xfId="22728"/>
    <cellStyle name="常规 22 20 2 2" xfId="22729"/>
    <cellStyle name="常规 17 15 2 2 2" xfId="22730"/>
    <cellStyle name="常规 17 20 2 2 2" xfId="22731"/>
    <cellStyle name="常规 17 15 2 3 2" xfId="22732"/>
    <cellStyle name="常规 17 20 2 3 2" xfId="22733"/>
    <cellStyle name="常规 27 3 12" xfId="22734"/>
    <cellStyle name="常规 17 15 3 2" xfId="22735"/>
    <cellStyle name="常规 17 20 3 2" xfId="22736"/>
    <cellStyle name="常规 22 15 3 2" xfId="22737"/>
    <cellStyle name="常规 22 20 3 2" xfId="22738"/>
    <cellStyle name="常规 27 3 12 2" xfId="22739"/>
    <cellStyle name="常规 17 15 3 2 2" xfId="22740"/>
    <cellStyle name="常规 17 20 3 2 2" xfId="22741"/>
    <cellStyle name="常规 17 15 4 2" xfId="22742"/>
    <cellStyle name="常规 17 20 4 2" xfId="22743"/>
    <cellStyle name="常规 22 15 4 2" xfId="22744"/>
    <cellStyle name="常规 22 20 4 2" xfId="22745"/>
    <cellStyle name="常规 17 15 4 2 2" xfId="22746"/>
    <cellStyle name="常规 17 20 4 2 2" xfId="22747"/>
    <cellStyle name="常规 17 15 4 3 2" xfId="22748"/>
    <cellStyle name="常规 17 20 4 3 2" xfId="22749"/>
    <cellStyle name="常规 17 15 5" xfId="22750"/>
    <cellStyle name="常规 17 20 5" xfId="22751"/>
    <cellStyle name="常规 22 15 5" xfId="22752"/>
    <cellStyle name="常规 22 20 5" xfId="22753"/>
    <cellStyle name="常规 17 15 5 2" xfId="22754"/>
    <cellStyle name="常规 17 20 5 2" xfId="22755"/>
    <cellStyle name="常规 22 15 5 2" xfId="22756"/>
    <cellStyle name="常规 22 20 5 2" xfId="22757"/>
    <cellStyle name="常规 17 15 6" xfId="22758"/>
    <cellStyle name="常规 17 20 6" xfId="22759"/>
    <cellStyle name="常规 22 15 6" xfId="22760"/>
    <cellStyle name="常规 22 20 6" xfId="22761"/>
    <cellStyle name="常规 17 15 6 2" xfId="22762"/>
    <cellStyle name="常规 17 20 6 2" xfId="22763"/>
    <cellStyle name="常规 22 15 6 2" xfId="22764"/>
    <cellStyle name="常规 22 20 6 2" xfId="22765"/>
    <cellStyle name="常规 17 15 7" xfId="22766"/>
    <cellStyle name="常规 17 20 7" xfId="22767"/>
    <cellStyle name="常规 17 3 2 2 2" xfId="22768"/>
    <cellStyle name="常规 22 15 7" xfId="22769"/>
    <cellStyle name="常规 22 20 7" xfId="22770"/>
    <cellStyle name="常规 17 15 7 2" xfId="22771"/>
    <cellStyle name="常规 17 20 7 2" xfId="22772"/>
    <cellStyle name="常规 22 15 7 2" xfId="22773"/>
    <cellStyle name="常规 22 20 7 2" xfId="22774"/>
    <cellStyle name="常规 17 15 8" xfId="22775"/>
    <cellStyle name="常规 17 20 8" xfId="22776"/>
    <cellStyle name="常规 22 15 8" xfId="22777"/>
    <cellStyle name="常规 22 20 8" xfId="22778"/>
    <cellStyle name="常规 27 4 12" xfId="22779"/>
    <cellStyle name="常规 17 15 8 2" xfId="22780"/>
    <cellStyle name="常规 17 20 8 2" xfId="22781"/>
    <cellStyle name="常规 22 15 8 2" xfId="22782"/>
    <cellStyle name="常规 22 20 8 2" xfId="22783"/>
    <cellStyle name="常规 17 15 9" xfId="22784"/>
    <cellStyle name="常规 17 20 9" xfId="22785"/>
    <cellStyle name="常规 22 15 9" xfId="22786"/>
    <cellStyle name="常规 22 20 9" xfId="22787"/>
    <cellStyle name="常规 17 15 9 2" xfId="22788"/>
    <cellStyle name="常规 17 20 9 2" xfId="22789"/>
    <cellStyle name="常规 22 15 9 2" xfId="22790"/>
    <cellStyle name="常规 22 20 9 2" xfId="22791"/>
    <cellStyle name="常规 27 8 7" xfId="22792"/>
    <cellStyle name="常规 17 16 10" xfId="22793"/>
    <cellStyle name="常规 17 21 10" xfId="22794"/>
    <cellStyle name="常规 22 16 10" xfId="22795"/>
    <cellStyle name="常规 22 21 10" xfId="22796"/>
    <cellStyle name="常规 27 8 7 2" xfId="22797"/>
    <cellStyle name="常规 17 16 10 2" xfId="22798"/>
    <cellStyle name="常规 17 21 10 2" xfId="22799"/>
    <cellStyle name="常规 22 16 10 2" xfId="22800"/>
    <cellStyle name="常规 22 21 10 2" xfId="22801"/>
    <cellStyle name="常规 27 8 8" xfId="22802"/>
    <cellStyle name="常规 17 16 11" xfId="22803"/>
    <cellStyle name="常规 17 21 11" xfId="22804"/>
    <cellStyle name="常规 22 16 11" xfId="22805"/>
    <cellStyle name="常规 22 21 11" xfId="22806"/>
    <cellStyle name="常规 27 8 8 2" xfId="22807"/>
    <cellStyle name="常规 17 16 11 2" xfId="22808"/>
    <cellStyle name="常规 17 21 11 2" xfId="22809"/>
    <cellStyle name="常规 22 16 11 2" xfId="22810"/>
    <cellStyle name="常规 22 21 11 2" xfId="22811"/>
    <cellStyle name="检查单元格 8" xfId="22812"/>
    <cellStyle name="常规 17 16 13 2" xfId="22813"/>
    <cellStyle name="常规 17 21 13 2" xfId="22814"/>
    <cellStyle name="常规 22 16 13 2" xfId="22815"/>
    <cellStyle name="常规 22 21 13 2" xfId="22816"/>
    <cellStyle name="常规 17 16 14" xfId="22817"/>
    <cellStyle name="常规 17 21 14" xfId="22818"/>
    <cellStyle name="常规 22 16 14" xfId="22819"/>
    <cellStyle name="常规 22 21 14" xfId="22820"/>
    <cellStyle name="常规 17 16 14 2" xfId="22821"/>
    <cellStyle name="常规 17 21 14 2" xfId="22822"/>
    <cellStyle name="常规 22 16 14 2" xfId="22823"/>
    <cellStyle name="常规 22 21 14 2" xfId="22824"/>
    <cellStyle name="常规 17 16 15" xfId="22825"/>
    <cellStyle name="常规 17 21 15" xfId="22826"/>
    <cellStyle name="常规 22 16 15" xfId="22827"/>
    <cellStyle name="常规 22 21 15" xfId="22828"/>
    <cellStyle name="常规 17 16 15 2" xfId="22829"/>
    <cellStyle name="常规 17 21 15 2" xfId="22830"/>
    <cellStyle name="常规 22 16 15 2" xfId="22831"/>
    <cellStyle name="常规 22 21 15 2" xfId="22832"/>
    <cellStyle name="常规 17 16 16" xfId="22833"/>
    <cellStyle name="常规 17 21 16" xfId="22834"/>
    <cellStyle name="常规 22 16 16" xfId="22835"/>
    <cellStyle name="常规 22 21 16" xfId="22836"/>
    <cellStyle name="常规 17 16 16 2" xfId="22837"/>
    <cellStyle name="常规 17 21 16 2" xfId="22838"/>
    <cellStyle name="常规 22 16 16 2" xfId="22839"/>
    <cellStyle name="常规 22 21 16 2" xfId="22840"/>
    <cellStyle name="常规 17 16 17" xfId="22841"/>
    <cellStyle name="常规 17 21 17" xfId="22842"/>
    <cellStyle name="常规 22 16 17" xfId="22843"/>
    <cellStyle name="常规 22 21 17" xfId="22844"/>
    <cellStyle name="常规 23 10 16" xfId="22845"/>
    <cellStyle name="常规 23 10 21" xfId="22846"/>
    <cellStyle name="常规 17 16 17 2" xfId="22847"/>
    <cellStyle name="常规 17 21 17 2" xfId="22848"/>
    <cellStyle name="常规 22 16 17 2" xfId="22849"/>
    <cellStyle name="常规 22 21 17 2" xfId="22850"/>
    <cellStyle name="常规 17 16 18" xfId="22851"/>
    <cellStyle name="常规 17 21 18" xfId="22852"/>
    <cellStyle name="常规 22 16 18" xfId="22853"/>
    <cellStyle name="常规 22 21 18" xfId="22854"/>
    <cellStyle name="常规 17 16 2 3 2" xfId="22855"/>
    <cellStyle name="常规 17 21 2 3 2" xfId="22856"/>
    <cellStyle name="常规 27 8 12" xfId="22857"/>
    <cellStyle name="常规 17 16 3 2" xfId="22858"/>
    <cellStyle name="常规 17 21 3 2" xfId="22859"/>
    <cellStyle name="常规 22 16 3 2" xfId="22860"/>
    <cellStyle name="常规 22 21 3 2" xfId="22861"/>
    <cellStyle name="常规 17 16 4 2" xfId="22862"/>
    <cellStyle name="常规 17 21 4 2" xfId="22863"/>
    <cellStyle name="常规 22 16 4 2" xfId="22864"/>
    <cellStyle name="常规 22 21 4 2" xfId="22865"/>
    <cellStyle name="常规 17 16 4 2 2" xfId="22866"/>
    <cellStyle name="常规 17 21 4 2 2" xfId="22867"/>
    <cellStyle name="常规 17 16 4 3 2" xfId="22868"/>
    <cellStyle name="常规 17 21 4 3 2" xfId="22869"/>
    <cellStyle name="常规 17 16 5 2" xfId="22870"/>
    <cellStyle name="常规 17 21 5 2" xfId="22871"/>
    <cellStyle name="常规 22 16 5 2" xfId="22872"/>
    <cellStyle name="常规 22 21 5 2" xfId="22873"/>
    <cellStyle name="常规 17 16 6" xfId="22874"/>
    <cellStyle name="常规 17 21 6" xfId="22875"/>
    <cellStyle name="常规 22 16 6" xfId="22876"/>
    <cellStyle name="常规 22 21 6" xfId="22877"/>
    <cellStyle name="常规 17 16 6 2" xfId="22878"/>
    <cellStyle name="常规 17 21 6 2" xfId="22879"/>
    <cellStyle name="常规 22 16 6 2" xfId="22880"/>
    <cellStyle name="常规 22 21 6 2" xfId="22881"/>
    <cellStyle name="常规 17 16 7" xfId="22882"/>
    <cellStyle name="常规 17 21 7" xfId="22883"/>
    <cellStyle name="常规 17 3 2 3 2" xfId="22884"/>
    <cellStyle name="常规 22 16 7" xfId="22885"/>
    <cellStyle name="常规 22 21 7" xfId="22886"/>
    <cellStyle name="常规 2 11 2 2 2" xfId="22887"/>
    <cellStyle name="常规 17 16 7 2" xfId="22888"/>
    <cellStyle name="常规 17 21 7 2" xfId="22889"/>
    <cellStyle name="常规 22 16 7 2" xfId="22890"/>
    <cellStyle name="常规 22 21 7 2" xfId="22891"/>
    <cellStyle name="常规 17 16 8" xfId="22892"/>
    <cellStyle name="常规 17 21 8" xfId="22893"/>
    <cellStyle name="常规 22 16 8" xfId="22894"/>
    <cellStyle name="常规 22 21 8" xfId="22895"/>
    <cellStyle name="常规 27 9 12" xfId="22896"/>
    <cellStyle name="常规 17 16 8 2" xfId="22897"/>
    <cellStyle name="常规 17 21 8 2" xfId="22898"/>
    <cellStyle name="常规 22 16 8 2" xfId="22899"/>
    <cellStyle name="常规 22 21 8 2" xfId="22900"/>
    <cellStyle name="常规 17 16 9" xfId="22901"/>
    <cellStyle name="常规 17 21 9" xfId="22902"/>
    <cellStyle name="常规 22 16 9" xfId="22903"/>
    <cellStyle name="常规 22 21 9" xfId="22904"/>
    <cellStyle name="常规 17 16 9 2" xfId="22905"/>
    <cellStyle name="常规 17 21 9 2" xfId="22906"/>
    <cellStyle name="常规 22 16 9 2" xfId="22907"/>
    <cellStyle name="常规 22 21 9 2" xfId="22908"/>
    <cellStyle name="常规 17 17 11" xfId="22909"/>
    <cellStyle name="常规 17 22 11" xfId="22910"/>
    <cellStyle name="常规 22 17 11" xfId="22911"/>
    <cellStyle name="常规 22 22 11" xfId="22912"/>
    <cellStyle name="常规 17 17 11 2" xfId="22913"/>
    <cellStyle name="常规 17 22 11 2" xfId="22914"/>
    <cellStyle name="常规 22 17 11 2" xfId="22915"/>
    <cellStyle name="常规 22 22 11 2" xfId="22916"/>
    <cellStyle name="常规 17 17 12" xfId="22917"/>
    <cellStyle name="常规 17 22 12" xfId="22918"/>
    <cellStyle name="常规 22 17 12" xfId="22919"/>
    <cellStyle name="常规 22 22 12" xfId="22920"/>
    <cellStyle name="常规 17 17 12 2" xfId="22921"/>
    <cellStyle name="常规 17 22 12 2" xfId="22922"/>
    <cellStyle name="常规 22 17 12 2" xfId="22923"/>
    <cellStyle name="常规 22 22 12 2" xfId="22924"/>
    <cellStyle name="常规 17 17 13" xfId="22925"/>
    <cellStyle name="常规 17 22 13" xfId="22926"/>
    <cellStyle name="常规 22 17 13" xfId="22927"/>
    <cellStyle name="常规 22 22 13" xfId="22928"/>
    <cellStyle name="常规 17 17 13 2" xfId="22929"/>
    <cellStyle name="常规 17 22 13 2" xfId="22930"/>
    <cellStyle name="常规 22 17 13 2" xfId="22931"/>
    <cellStyle name="常规 22 22 13 2" xfId="22932"/>
    <cellStyle name="常规 17 17 14" xfId="22933"/>
    <cellStyle name="常规 17 22 14" xfId="22934"/>
    <cellStyle name="常规 22 17 14" xfId="22935"/>
    <cellStyle name="常规 22 22 14" xfId="22936"/>
    <cellStyle name="常规 17 17 14 2" xfId="22937"/>
    <cellStyle name="常规 17 22 14 2" xfId="22938"/>
    <cellStyle name="常规 22 17 14 2" xfId="22939"/>
    <cellStyle name="常规 22 22 14 2" xfId="22940"/>
    <cellStyle name="常规 17 17 15" xfId="22941"/>
    <cellStyle name="常规 17 22 15" xfId="22942"/>
    <cellStyle name="常规 22 17 15" xfId="22943"/>
    <cellStyle name="常规 22 22 15" xfId="22944"/>
    <cellStyle name="常规 17 17 15 2" xfId="22945"/>
    <cellStyle name="常规 17 22 15 2" xfId="22946"/>
    <cellStyle name="常规 22 17 15 2" xfId="22947"/>
    <cellStyle name="常规 22 22 15 2" xfId="22948"/>
    <cellStyle name="常规 17 17 16" xfId="22949"/>
    <cellStyle name="常规 17 22 16" xfId="22950"/>
    <cellStyle name="常规 22 17 16" xfId="22951"/>
    <cellStyle name="常规 22 22 16" xfId="22952"/>
    <cellStyle name="常规 17 17 16 2" xfId="22953"/>
    <cellStyle name="常规 17 22 16 2" xfId="22954"/>
    <cellStyle name="常规 22 17 16 2" xfId="22955"/>
    <cellStyle name="常规 22 22 16 2" xfId="22956"/>
    <cellStyle name="常规 17 17 17" xfId="22957"/>
    <cellStyle name="常规 17 22 17" xfId="22958"/>
    <cellStyle name="常规 22 17 17" xfId="22959"/>
    <cellStyle name="常规 22 22 17" xfId="22960"/>
    <cellStyle name="常规 17 17 17 2" xfId="22961"/>
    <cellStyle name="常规 17 22 17 2" xfId="22962"/>
    <cellStyle name="常规 22 17 17 2" xfId="22963"/>
    <cellStyle name="常规 22 22 17 2" xfId="22964"/>
    <cellStyle name="常规 17 17 18" xfId="22965"/>
    <cellStyle name="常规 17 22 18" xfId="22966"/>
    <cellStyle name="常规 22 17 18" xfId="22967"/>
    <cellStyle name="常规 22 22 18" xfId="22968"/>
    <cellStyle name="常规 17 17 2 2" xfId="22969"/>
    <cellStyle name="常规 17 22 2 2" xfId="22970"/>
    <cellStyle name="常规 22 17 2 2" xfId="22971"/>
    <cellStyle name="常规 22 22 2 2" xfId="22972"/>
    <cellStyle name="常规 17 17 2 3 2" xfId="22973"/>
    <cellStyle name="常规 17 22 2 3 2" xfId="22974"/>
    <cellStyle name="常规 17 17 3" xfId="22975"/>
    <cellStyle name="常规 17 22 3" xfId="22976"/>
    <cellStyle name="常规 22 17 3" xfId="22977"/>
    <cellStyle name="常规 22 22 3" xfId="22978"/>
    <cellStyle name="常规 17 17 3 2" xfId="22979"/>
    <cellStyle name="常规 17 22 3 2" xfId="22980"/>
    <cellStyle name="常规 22 17 3 2" xfId="22981"/>
    <cellStyle name="常规 22 22 3 2" xfId="22982"/>
    <cellStyle name="常规 17 17 3 2 2" xfId="22983"/>
    <cellStyle name="常规 17 22 3 2 2" xfId="22984"/>
    <cellStyle name="常规 17 17 3 3 2" xfId="22985"/>
    <cellStyle name="常规 17 22 3 3 2" xfId="22986"/>
    <cellStyle name="常规 17 17 4 2" xfId="22987"/>
    <cellStyle name="常规 17 22 4 2" xfId="22988"/>
    <cellStyle name="常规 22 17 4 2" xfId="22989"/>
    <cellStyle name="常规 22 22 4 2" xfId="22990"/>
    <cellStyle name="常规 17 17 4 2 2" xfId="22991"/>
    <cellStyle name="常规 17 22 4 2 2" xfId="22992"/>
    <cellStyle name="常规 17 17 4 3 2" xfId="22993"/>
    <cellStyle name="常规 17 22 4 3 2" xfId="22994"/>
    <cellStyle name="常规 17 17 5" xfId="22995"/>
    <cellStyle name="常规 17 22 5" xfId="22996"/>
    <cellStyle name="常规 22 17 5" xfId="22997"/>
    <cellStyle name="常规 22 22 5" xfId="22998"/>
    <cellStyle name="常规 7 3 23" xfId="22999"/>
    <cellStyle name="常规 7 3 18" xfId="23000"/>
    <cellStyle name="常规 17 17 5 2" xfId="23001"/>
    <cellStyle name="常规 17 22 5 2" xfId="23002"/>
    <cellStyle name="常规 22 17 5 2" xfId="23003"/>
    <cellStyle name="常规 22 22 5 2" xfId="23004"/>
    <cellStyle name="常规 17 17 6" xfId="23005"/>
    <cellStyle name="常规 17 22 6" xfId="23006"/>
    <cellStyle name="常规 22 17 6" xfId="23007"/>
    <cellStyle name="常规 22 22 6" xfId="23008"/>
    <cellStyle name="常规 17 17 6 2" xfId="23009"/>
    <cellStyle name="常规 17 22 6 2" xfId="23010"/>
    <cellStyle name="常规 22 17 6 2" xfId="23011"/>
    <cellStyle name="常规 22 22 6 2" xfId="23012"/>
    <cellStyle name="常规 17 17 7" xfId="23013"/>
    <cellStyle name="常规 17 22 7" xfId="23014"/>
    <cellStyle name="常规 22 17 7" xfId="23015"/>
    <cellStyle name="常规 22 22 7" xfId="23016"/>
    <cellStyle name="常规 2 11 2 3 2" xfId="23017"/>
    <cellStyle name="常规 17 17 7 2" xfId="23018"/>
    <cellStyle name="常规 17 22 7 2" xfId="23019"/>
    <cellStyle name="常规 22 17 7 2" xfId="23020"/>
    <cellStyle name="常规 22 22 7 2" xfId="23021"/>
    <cellStyle name="常规 17 17 8" xfId="23022"/>
    <cellStyle name="常规 17 22 8" xfId="23023"/>
    <cellStyle name="常规 22 17 8" xfId="23024"/>
    <cellStyle name="常规 22 22 8" xfId="23025"/>
    <cellStyle name="常规 17 17 8 2" xfId="23026"/>
    <cellStyle name="常规 17 22 8 2" xfId="23027"/>
    <cellStyle name="常规 22 17 8 2" xfId="23028"/>
    <cellStyle name="常规 22 22 8 2" xfId="23029"/>
    <cellStyle name="常规 17 17 9" xfId="23030"/>
    <cellStyle name="常规 17 22 9" xfId="23031"/>
    <cellStyle name="常规 22 17 9" xfId="23032"/>
    <cellStyle name="常规 22 22 9" xfId="23033"/>
    <cellStyle name="常规 17 18 10 2" xfId="23034"/>
    <cellStyle name="常规 17 23 10 2" xfId="23035"/>
    <cellStyle name="常规 22 18 10 2" xfId="23036"/>
    <cellStyle name="常规 22 23 10 2" xfId="23037"/>
    <cellStyle name="常规 17 18 11" xfId="23038"/>
    <cellStyle name="常规 17 23 11" xfId="23039"/>
    <cellStyle name="常规 22 18 11" xfId="23040"/>
    <cellStyle name="常规 22 23 11" xfId="23041"/>
    <cellStyle name="常规 17 18 11 2" xfId="23042"/>
    <cellStyle name="常规 17 23 11 2" xfId="23043"/>
    <cellStyle name="常规 22 18 11 2" xfId="23044"/>
    <cellStyle name="常规 22 23 11 2" xfId="23045"/>
    <cellStyle name="常规 17 18 12" xfId="23046"/>
    <cellStyle name="常规 17 23 12" xfId="23047"/>
    <cellStyle name="常规 22 18 12" xfId="23048"/>
    <cellStyle name="常规 22 23 12" xfId="23049"/>
    <cellStyle name="常规 17 18 12 2" xfId="23050"/>
    <cellStyle name="常规 17 23 12 2" xfId="23051"/>
    <cellStyle name="常规 22 18 12 2" xfId="23052"/>
    <cellStyle name="常规 22 23 12 2" xfId="23053"/>
    <cellStyle name="常规 2 9 25" xfId="23054"/>
    <cellStyle name="常规 2 9 30" xfId="23055"/>
    <cellStyle name="常规 17 18 13" xfId="23056"/>
    <cellStyle name="常规 17 23 13" xfId="23057"/>
    <cellStyle name="常规 22 18 13" xfId="23058"/>
    <cellStyle name="常规 22 23 13" xfId="23059"/>
    <cellStyle name="常规 17 18 13 2" xfId="23060"/>
    <cellStyle name="常规 17 23 13 2" xfId="23061"/>
    <cellStyle name="常规 22 18 13 2" xfId="23062"/>
    <cellStyle name="常规 22 23 13 2" xfId="23063"/>
    <cellStyle name="常规 17 18 14" xfId="23064"/>
    <cellStyle name="常规 17 23 14" xfId="23065"/>
    <cellStyle name="常规 22 18 14" xfId="23066"/>
    <cellStyle name="常规 22 23 14" xfId="23067"/>
    <cellStyle name="常规 17 18 15" xfId="23068"/>
    <cellStyle name="常规 17 23 15" xfId="23069"/>
    <cellStyle name="常规 22 18 15" xfId="23070"/>
    <cellStyle name="常规 22 23 15" xfId="23071"/>
    <cellStyle name="常规 17 18 15 2" xfId="23072"/>
    <cellStyle name="常规 17 23 15 2" xfId="23073"/>
    <cellStyle name="常规 22 18 15 2" xfId="23074"/>
    <cellStyle name="常规 22 23 15 2" xfId="23075"/>
    <cellStyle name="常规 17 18 16" xfId="23076"/>
    <cellStyle name="常规 17 23 16" xfId="23077"/>
    <cellStyle name="常规 22 18 16" xfId="23078"/>
    <cellStyle name="常规 22 23 16" xfId="23079"/>
    <cellStyle name="常规 17 18 16 2" xfId="23080"/>
    <cellStyle name="常规 17 23 16 2" xfId="23081"/>
    <cellStyle name="常规 22 18 16 2" xfId="23082"/>
    <cellStyle name="常规 22 23 16 2" xfId="23083"/>
    <cellStyle name="常规 17 18 17" xfId="23084"/>
    <cellStyle name="常规 17 23 17" xfId="23085"/>
    <cellStyle name="常规 22 18 17" xfId="23086"/>
    <cellStyle name="常规 22 23 17" xfId="23087"/>
    <cellStyle name="常规 17 18 17 2" xfId="23088"/>
    <cellStyle name="常规 17 23 17 2" xfId="23089"/>
    <cellStyle name="常规 22 18 17 2" xfId="23090"/>
    <cellStyle name="常规 22 23 17 2" xfId="23091"/>
    <cellStyle name="常规 27 36 11 2" xfId="23092"/>
    <cellStyle name="常规 27 41 11 2" xfId="23093"/>
    <cellStyle name="常规 17 18 18" xfId="23094"/>
    <cellStyle name="常规 17 23 18" xfId="23095"/>
    <cellStyle name="常规 22 18 18" xfId="23096"/>
    <cellStyle name="常规 22 23 18" xfId="23097"/>
    <cellStyle name="常规 17 18 2" xfId="23098"/>
    <cellStyle name="常规 17 23 2" xfId="23099"/>
    <cellStyle name="常规 22 18 2" xfId="23100"/>
    <cellStyle name="常规 22 23 2" xfId="23101"/>
    <cellStyle name="常规 17 18 2 2" xfId="23102"/>
    <cellStyle name="常规 17 23 2 2" xfId="23103"/>
    <cellStyle name="常规 22 18 2 2" xfId="23104"/>
    <cellStyle name="常规 22 23 2 2" xfId="23105"/>
    <cellStyle name="常规 17 18 2 2 2" xfId="23106"/>
    <cellStyle name="常规 17 23 2 2 2" xfId="23107"/>
    <cellStyle name="常规 17 18 2 3 2" xfId="23108"/>
    <cellStyle name="常规 17 23 2 3 2" xfId="23109"/>
    <cellStyle name="常规 17 18 3" xfId="23110"/>
    <cellStyle name="常规 17 23 3" xfId="23111"/>
    <cellStyle name="常规 22 18 3" xfId="23112"/>
    <cellStyle name="常规 22 23 3" xfId="23113"/>
    <cellStyle name="常规 17 18 3 2" xfId="23114"/>
    <cellStyle name="常规 17 23 3 2" xfId="23115"/>
    <cellStyle name="常规 22 18 3 2" xfId="23116"/>
    <cellStyle name="常规 22 23 3 2" xfId="23117"/>
    <cellStyle name="常规 17 18 3 2 2" xfId="23118"/>
    <cellStyle name="常规 17 23 3 2 2" xfId="23119"/>
    <cellStyle name="常规 17 18 3 3 2" xfId="23120"/>
    <cellStyle name="常规 17 23 3 3 2" xfId="23121"/>
    <cellStyle name="常规 17 18 4 2 2" xfId="23122"/>
    <cellStyle name="常规 17 23 4 2 2" xfId="23123"/>
    <cellStyle name="常规 17 18 4 3 2" xfId="23124"/>
    <cellStyle name="常规 17 23 4 3 2" xfId="23125"/>
    <cellStyle name="常规 17 18 5" xfId="23126"/>
    <cellStyle name="常规 17 23 5" xfId="23127"/>
    <cellStyle name="常规 22 18 5" xfId="23128"/>
    <cellStyle name="常规 22 23 5" xfId="23129"/>
    <cellStyle name="常规 7 8 18" xfId="23130"/>
    <cellStyle name="常规 17 18 5 2" xfId="23131"/>
    <cellStyle name="常规 17 23 5 2" xfId="23132"/>
    <cellStyle name="常规 22 18 5 2" xfId="23133"/>
    <cellStyle name="常规 22 23 5 2" xfId="23134"/>
    <cellStyle name="常规 17 18 6" xfId="23135"/>
    <cellStyle name="常规 17 23 6" xfId="23136"/>
    <cellStyle name="常规 22 18 6" xfId="23137"/>
    <cellStyle name="常规 22 23 6" xfId="23138"/>
    <cellStyle name="常规 17 18 6 2" xfId="23139"/>
    <cellStyle name="常规 17 23 6 2" xfId="23140"/>
    <cellStyle name="常规 22 18 6 2" xfId="23141"/>
    <cellStyle name="常规 22 23 6 2" xfId="23142"/>
    <cellStyle name="常规 17 18 7" xfId="23143"/>
    <cellStyle name="常规 17 23 7" xfId="23144"/>
    <cellStyle name="常规 22 18 7" xfId="23145"/>
    <cellStyle name="常规 22 23 7" xfId="23146"/>
    <cellStyle name="常规 17 18 7 2" xfId="23147"/>
    <cellStyle name="常规 17 23 7 2" xfId="23148"/>
    <cellStyle name="常规 22 18 7 2" xfId="23149"/>
    <cellStyle name="常规 22 23 7 2" xfId="23150"/>
    <cellStyle name="常规 17 18 8" xfId="23151"/>
    <cellStyle name="常规 17 23 8" xfId="23152"/>
    <cellStyle name="常规 22 18 8" xfId="23153"/>
    <cellStyle name="常规 22 23 8" xfId="23154"/>
    <cellStyle name="常规 17 18 9" xfId="23155"/>
    <cellStyle name="常规 17 23 9" xfId="23156"/>
    <cellStyle name="常规 22 18 9" xfId="23157"/>
    <cellStyle name="常规 22 23 9" xfId="23158"/>
    <cellStyle name="常规 17 19 12" xfId="23159"/>
    <cellStyle name="常规 17 24 12" xfId="23160"/>
    <cellStyle name="常规 22 19 12" xfId="23161"/>
    <cellStyle name="常规 22 24 12" xfId="23162"/>
    <cellStyle name="常规 17 19 12 2" xfId="23163"/>
    <cellStyle name="常规 17 24 12 2" xfId="23164"/>
    <cellStyle name="常规 22 19 12 2" xfId="23165"/>
    <cellStyle name="常规 22 24 12 2" xfId="23166"/>
    <cellStyle name="常规 17 19 13" xfId="23167"/>
    <cellStyle name="常规 17 24 13" xfId="23168"/>
    <cellStyle name="常规 22 19 13" xfId="23169"/>
    <cellStyle name="常规 22 24 13" xfId="23170"/>
    <cellStyle name="常规 17 19 14" xfId="23171"/>
    <cellStyle name="常规 17 24 14" xfId="23172"/>
    <cellStyle name="常规 22 19 14" xfId="23173"/>
    <cellStyle name="常规 22 24 14" xfId="23174"/>
    <cellStyle name="常规 17 19 14 2" xfId="23175"/>
    <cellStyle name="常规 17 24 14 2" xfId="23176"/>
    <cellStyle name="常规 22 19 14 2" xfId="23177"/>
    <cellStyle name="常规 22 24 14 2" xfId="23178"/>
    <cellStyle name="常规 17 19 15" xfId="23179"/>
    <cellStyle name="常规 17 24 15" xfId="23180"/>
    <cellStyle name="常规 22 19 15" xfId="23181"/>
    <cellStyle name="常规 22 24 15" xfId="23182"/>
    <cellStyle name="常规 17 19 15 2" xfId="23183"/>
    <cellStyle name="常规 17 24 15 2" xfId="23184"/>
    <cellStyle name="常规 22 19 15 2" xfId="23185"/>
    <cellStyle name="常规 22 24 15 2" xfId="23186"/>
    <cellStyle name="常规 17 19 16 2" xfId="23187"/>
    <cellStyle name="常规 17 24 16 2" xfId="23188"/>
    <cellStyle name="常规 22 19 16 2" xfId="23189"/>
    <cellStyle name="常规 22 24 16 2" xfId="23190"/>
    <cellStyle name="常规 17 19 17" xfId="23191"/>
    <cellStyle name="常规 17 24 17" xfId="23192"/>
    <cellStyle name="常规 22 19 17" xfId="23193"/>
    <cellStyle name="常规 22 24 17" xfId="23194"/>
    <cellStyle name="常规 17 19 17 2" xfId="23195"/>
    <cellStyle name="常规 17 24 17 2" xfId="23196"/>
    <cellStyle name="常规 22 19 17 2" xfId="23197"/>
    <cellStyle name="常规 22 24 17 2" xfId="23198"/>
    <cellStyle name="常规 27 36 16 2" xfId="23199"/>
    <cellStyle name="常规 27 41 16 2" xfId="23200"/>
    <cellStyle name="常规 17 19 18" xfId="23201"/>
    <cellStyle name="常规 17 24 18" xfId="23202"/>
    <cellStyle name="常规 22 19 18" xfId="23203"/>
    <cellStyle name="常规 22 24 18" xfId="23204"/>
    <cellStyle name="常规 17 19 2" xfId="23205"/>
    <cellStyle name="常规 17 24 2" xfId="23206"/>
    <cellStyle name="常规 22 19 2" xfId="23207"/>
    <cellStyle name="常规 22 24 2" xfId="23208"/>
    <cellStyle name="常规 17 19 2 2" xfId="23209"/>
    <cellStyle name="常规 17 24 2 2" xfId="23210"/>
    <cellStyle name="常规 22 19 2 2" xfId="23211"/>
    <cellStyle name="常规 22 24 2 2" xfId="23212"/>
    <cellStyle name="常规 17 19 2 2 2" xfId="23213"/>
    <cellStyle name="常规 17 24 2 2 2" xfId="23214"/>
    <cellStyle name="常规 17 19 3" xfId="23215"/>
    <cellStyle name="常规 17 24 3" xfId="23216"/>
    <cellStyle name="常规 22 19 3" xfId="23217"/>
    <cellStyle name="常规 22 24 3" xfId="23218"/>
    <cellStyle name="常规 17 19 3 3 2" xfId="23219"/>
    <cellStyle name="常规 17 24 3 3 2" xfId="23220"/>
    <cellStyle name="常规 17 19 4" xfId="23221"/>
    <cellStyle name="常规 17 24 4" xfId="23222"/>
    <cellStyle name="常规 22 19 4" xfId="23223"/>
    <cellStyle name="常规 22 24 4" xfId="23224"/>
    <cellStyle name="常规 17 19 4 2" xfId="23225"/>
    <cellStyle name="常规 17 24 4 2" xfId="23226"/>
    <cellStyle name="常规 22 19 4 2" xfId="23227"/>
    <cellStyle name="常规 22 24 4 2" xfId="23228"/>
    <cellStyle name="常规 17 19 4 2 2" xfId="23229"/>
    <cellStyle name="常规 17 24 4 2 2" xfId="23230"/>
    <cellStyle name="常规 17 19 4 3 2" xfId="23231"/>
    <cellStyle name="常规 17 24 4 3 2" xfId="23232"/>
    <cellStyle name="常规 17 19 5" xfId="23233"/>
    <cellStyle name="常规 17 24 5" xfId="23234"/>
    <cellStyle name="常规 22 19 5" xfId="23235"/>
    <cellStyle name="常规 22 24 5" xfId="23236"/>
    <cellStyle name="常规 17 19 5 2" xfId="23237"/>
    <cellStyle name="常规 17 24 5 2" xfId="23238"/>
    <cellStyle name="常规 22 19 5 2" xfId="23239"/>
    <cellStyle name="常规 22 24 5 2" xfId="23240"/>
    <cellStyle name="常规 17 19 6" xfId="23241"/>
    <cellStyle name="常规 17 24 6" xfId="23242"/>
    <cellStyle name="常规 22 19 6" xfId="23243"/>
    <cellStyle name="常规 22 24 6" xfId="23244"/>
    <cellStyle name="常规 17 19 6 2" xfId="23245"/>
    <cellStyle name="常规 17 24 6 2" xfId="23246"/>
    <cellStyle name="常规 22 19 6 2" xfId="23247"/>
    <cellStyle name="常规 22 24 6 2" xfId="23248"/>
    <cellStyle name="常规 17 19 7" xfId="23249"/>
    <cellStyle name="常规 17 24 7" xfId="23250"/>
    <cellStyle name="常规 22 19 7" xfId="23251"/>
    <cellStyle name="常规 22 24 7" xfId="23252"/>
    <cellStyle name="常规 4 8 2 10" xfId="23253"/>
    <cellStyle name="常规 17 19 7 2" xfId="23254"/>
    <cellStyle name="常规 17 24 7 2" xfId="23255"/>
    <cellStyle name="常规 22 19 7 2" xfId="23256"/>
    <cellStyle name="常规 22 24 7 2" xfId="23257"/>
    <cellStyle name="常规 17 19 9" xfId="23258"/>
    <cellStyle name="常规 17 24 9" xfId="23259"/>
    <cellStyle name="常规 22 19 9" xfId="23260"/>
    <cellStyle name="常规 22 24 9" xfId="23261"/>
    <cellStyle name="常规 17 19 9 2" xfId="23262"/>
    <cellStyle name="常规 17 24 9 2" xfId="23263"/>
    <cellStyle name="常规 22 19 9 2" xfId="23264"/>
    <cellStyle name="常规 22 24 9 2" xfId="23265"/>
    <cellStyle name="常规 4 4 23" xfId="23266"/>
    <cellStyle name="常规 4 4 18" xfId="23267"/>
    <cellStyle name="常规 17 2 10 2" xfId="23268"/>
    <cellStyle name="常规 22 2 10 2" xfId="23269"/>
    <cellStyle name="常规 4 4 18 2" xfId="23270"/>
    <cellStyle name="常规 17 2 10 2 2" xfId="23271"/>
    <cellStyle name="常规 4 4 24" xfId="23272"/>
    <cellStyle name="常规 4 4 19" xfId="23273"/>
    <cellStyle name="常规 17 2 10 3" xfId="23274"/>
    <cellStyle name="常规 17 2 10 3 2" xfId="23275"/>
    <cellStyle name="常规 6 42 9 2" xfId="23276"/>
    <cellStyle name="常规 6 37 9 2" xfId="23277"/>
    <cellStyle name="常规 33 2 9 2" xfId="23278"/>
    <cellStyle name="常规 17 2 10 4" xfId="23279"/>
    <cellStyle name="常规 17 2 11 2" xfId="23280"/>
    <cellStyle name="常规 22 2 11 2" xfId="23281"/>
    <cellStyle name="常规 17 2 11 2 2" xfId="23282"/>
    <cellStyle name="常规 17 2 12 2" xfId="23283"/>
    <cellStyle name="常规 22 2 12 2" xfId="23284"/>
    <cellStyle name="常规 17 2 12 2 2" xfId="23285"/>
    <cellStyle name="常规 17 2 12 3 2" xfId="23286"/>
    <cellStyle name="常规 17 2 12 4" xfId="23287"/>
    <cellStyle name="常规 17 2 13" xfId="23288"/>
    <cellStyle name="常规 22 2 13" xfId="23289"/>
    <cellStyle name="常规 17 2 13 2" xfId="23290"/>
    <cellStyle name="常规 22 2 13 2" xfId="23291"/>
    <cellStyle name="常规 17 2 14" xfId="23292"/>
    <cellStyle name="常规 22 2 14" xfId="23293"/>
    <cellStyle name="常规 17 2 14 2" xfId="23294"/>
    <cellStyle name="常规 22 2 14 2" xfId="23295"/>
    <cellStyle name="常规 17 2 15" xfId="23296"/>
    <cellStyle name="常规 17 2 20" xfId="23297"/>
    <cellStyle name="常规 22 2 15" xfId="23298"/>
    <cellStyle name="常规 22 2 20" xfId="23299"/>
    <cellStyle name="常规 4 5 23" xfId="23300"/>
    <cellStyle name="常规 4 5 18" xfId="23301"/>
    <cellStyle name="常规 17 2 15 2" xfId="23302"/>
    <cellStyle name="常规 17 2 20 2" xfId="23303"/>
    <cellStyle name="常规 22 2 15 2" xfId="23304"/>
    <cellStyle name="常规 22 2 20 2" xfId="23305"/>
    <cellStyle name="常规 17 2 16" xfId="23306"/>
    <cellStyle name="常规 17 2 21" xfId="23307"/>
    <cellStyle name="常规 22 2 16" xfId="23308"/>
    <cellStyle name="常规 22 2 21" xfId="23309"/>
    <cellStyle name="常规 17 2 16 2" xfId="23310"/>
    <cellStyle name="常规 17 2 21 2" xfId="23311"/>
    <cellStyle name="常规 22 2 16 2" xfId="23312"/>
    <cellStyle name="常规 22 2 21 2" xfId="23313"/>
    <cellStyle name="常规 33 36 9 2" xfId="23314"/>
    <cellStyle name="常规 33 41 9 2" xfId="23315"/>
    <cellStyle name="常规 17 2 17" xfId="23316"/>
    <cellStyle name="常规 17 2 22" xfId="23317"/>
    <cellStyle name="常规 22 2 17" xfId="23318"/>
    <cellStyle name="常规 22 2 22" xfId="23319"/>
    <cellStyle name="常规 17 2 17 2" xfId="23320"/>
    <cellStyle name="常规 17 2 22 2" xfId="23321"/>
    <cellStyle name="常规 22 2 17 2" xfId="23322"/>
    <cellStyle name="常规 22 2 22 2" xfId="23323"/>
    <cellStyle name="常规 17 2 18" xfId="23324"/>
    <cellStyle name="常规 17 2 23" xfId="23325"/>
    <cellStyle name="常规 22 2 18" xfId="23326"/>
    <cellStyle name="常规 22 2 23" xfId="23327"/>
    <cellStyle name="常规 17 2 18 2" xfId="23328"/>
    <cellStyle name="常规 17 2 23 2" xfId="23329"/>
    <cellStyle name="常规 22 2 18 2" xfId="23330"/>
    <cellStyle name="常规 22 2 23 2" xfId="23331"/>
    <cellStyle name="常规 17 2 19" xfId="23332"/>
    <cellStyle name="常规 17 2 24" xfId="23333"/>
    <cellStyle name="常规 22 2 19" xfId="23334"/>
    <cellStyle name="常规 22 2 24" xfId="23335"/>
    <cellStyle name="常规 17 2 19 2" xfId="23336"/>
    <cellStyle name="常规 17 2 24 2" xfId="23337"/>
    <cellStyle name="常规 22 2 19 2" xfId="23338"/>
    <cellStyle name="常规 22 2 24 2" xfId="23339"/>
    <cellStyle name="常规 17 2 2 10" xfId="23340"/>
    <cellStyle name="常规 26 14 16 2" xfId="23341"/>
    <cellStyle name="常规 27 11 3 2 2" xfId="23342"/>
    <cellStyle name="常规 17 2 2 2" xfId="23343"/>
    <cellStyle name="常规 22 2 2 2" xfId="23344"/>
    <cellStyle name="常规 17 2 2 2 5" xfId="23345"/>
    <cellStyle name="常规 22 2 2 2 5" xfId="23346"/>
    <cellStyle name="常规 17 2 2 2 6" xfId="23347"/>
    <cellStyle name="常规 22 2 2 2 6" xfId="23348"/>
    <cellStyle name="常规 17 2 2 2 7" xfId="23349"/>
    <cellStyle name="常规 22 2 2 2 7" xfId="23350"/>
    <cellStyle name="常规 17 2 2 2 8" xfId="23351"/>
    <cellStyle name="常规 22 2 2 2 8" xfId="23352"/>
    <cellStyle name="常规 7 41 14 2" xfId="23353"/>
    <cellStyle name="常规 7 36 14 2" xfId="23354"/>
    <cellStyle name="常规 17 2 2 3" xfId="23355"/>
    <cellStyle name="常规 22 2 2 3" xfId="23356"/>
    <cellStyle name="常规 2 10 2 2" xfId="23357"/>
    <cellStyle name="常规 17 2 2 5" xfId="23358"/>
    <cellStyle name="常规 22 2 2 5" xfId="23359"/>
    <cellStyle name="常规 2 10 2 4" xfId="23360"/>
    <cellStyle name="常规 17 2 2 6" xfId="23361"/>
    <cellStyle name="常规 22 2 2 6" xfId="23362"/>
    <cellStyle name="常规 2 10 2 5" xfId="23363"/>
    <cellStyle name="常规 23 27 16 2" xfId="23364"/>
    <cellStyle name="常规 23 32 16 2" xfId="23365"/>
    <cellStyle name="常规 17 2 2 7" xfId="23366"/>
    <cellStyle name="常规 22 2 2 7" xfId="23367"/>
    <cellStyle name="常规 17 2 2 8" xfId="23368"/>
    <cellStyle name="常规 22 2 2 8" xfId="23369"/>
    <cellStyle name="常规 17 2 2 9" xfId="23370"/>
    <cellStyle name="常规 17 2 25" xfId="23371"/>
    <cellStyle name="常规 17 2 30" xfId="23372"/>
    <cellStyle name="常规 22 2 25" xfId="23373"/>
    <cellStyle name="常规 22 2 30" xfId="23374"/>
    <cellStyle name="常规 4 6 23" xfId="23375"/>
    <cellStyle name="常规 4 6 18" xfId="23376"/>
    <cellStyle name="常规 17 2 25 2" xfId="23377"/>
    <cellStyle name="常规 22 2 25 2" xfId="23378"/>
    <cellStyle name="常规 17 2 26" xfId="23379"/>
    <cellStyle name="常规 17 2 31" xfId="23380"/>
    <cellStyle name="常规 22 2 26" xfId="23381"/>
    <cellStyle name="常规 22 2 31" xfId="23382"/>
    <cellStyle name="常规 17 2 26 2" xfId="23383"/>
    <cellStyle name="常规 22 2 26 2" xfId="23384"/>
    <cellStyle name="常规 17 2 27" xfId="23385"/>
    <cellStyle name="常规 17 2 32" xfId="23386"/>
    <cellStyle name="常规 22 2 27" xfId="23387"/>
    <cellStyle name="常规 22 2 32" xfId="23388"/>
    <cellStyle name="常规 17 2 28" xfId="23389"/>
    <cellStyle name="常规 21 10 2 2" xfId="23390"/>
    <cellStyle name="常规 22 2 28" xfId="23391"/>
    <cellStyle name="常规 17 2 29" xfId="23392"/>
    <cellStyle name="常规 21 10 2 3" xfId="23393"/>
    <cellStyle name="常规 22 2 29" xfId="23394"/>
    <cellStyle name="常规 26 14 17" xfId="23395"/>
    <cellStyle name="常规 27 11 3 3" xfId="23396"/>
    <cellStyle name="常规 17 2 3" xfId="23397"/>
    <cellStyle name="常规 22 2 3" xfId="23398"/>
    <cellStyle name="常规 26 14 17 2" xfId="23399"/>
    <cellStyle name="常规 27 11 3 3 2" xfId="23400"/>
    <cellStyle name="常规 17 2 3 2" xfId="23401"/>
    <cellStyle name="常规 22 2 3 2" xfId="23402"/>
    <cellStyle name="常规 17 2 3 2 2" xfId="23403"/>
    <cellStyle name="常规 2 10 3 2" xfId="23404"/>
    <cellStyle name="常规 7 41 15 2" xfId="23405"/>
    <cellStyle name="常规 7 36 15 2" xfId="23406"/>
    <cellStyle name="常规 17 2 3 3" xfId="23407"/>
    <cellStyle name="常规 2 10 3 2 2" xfId="23408"/>
    <cellStyle name="常规 17 2 3 3 2" xfId="23409"/>
    <cellStyle name="常规 26 14 18" xfId="23410"/>
    <cellStyle name="常规 27 11 3 4" xfId="23411"/>
    <cellStyle name="常规 17 2 4" xfId="23412"/>
    <cellStyle name="常规 22 2 4" xfId="23413"/>
    <cellStyle name="常规 17 2 4 2" xfId="23414"/>
    <cellStyle name="常规 22 2 4 2" xfId="23415"/>
    <cellStyle name="常规 17 2 4 2 2" xfId="23416"/>
    <cellStyle name="常规 2 10 4 2" xfId="23417"/>
    <cellStyle name="常规 7 41 16 2" xfId="23418"/>
    <cellStyle name="常规 7 36 16 2" xfId="23419"/>
    <cellStyle name="常规 17 2 4 3" xfId="23420"/>
    <cellStyle name="常规 2 10 4 2 2" xfId="23421"/>
    <cellStyle name="常规 17 2 4 3 2" xfId="23422"/>
    <cellStyle name="常规 2 10 4 3" xfId="23423"/>
    <cellStyle name="常规 17 2 4 4" xfId="23424"/>
    <cellStyle name="常规 17 2 5" xfId="23425"/>
    <cellStyle name="常规 22 2 5" xfId="23426"/>
    <cellStyle name="常规 17 2 5 2" xfId="23427"/>
    <cellStyle name="常规 22 2 5 2" xfId="23428"/>
    <cellStyle name="常规 17 2 5 2 2" xfId="23429"/>
    <cellStyle name="常规 2 10 5 2" xfId="23430"/>
    <cellStyle name="常规 7 41 17 2" xfId="23431"/>
    <cellStyle name="常规 7 36 17 2" xfId="23432"/>
    <cellStyle name="常规 17 2 5 3" xfId="23433"/>
    <cellStyle name="常规 17 2 5 3 2" xfId="23434"/>
    <cellStyle name="常规 2 10 5 3" xfId="23435"/>
    <cellStyle name="常规 17 2 5 4" xfId="23436"/>
    <cellStyle name="常规 26 29 16 2" xfId="23437"/>
    <cellStyle name="常规 26 34 16 2" xfId="23438"/>
    <cellStyle name="常规 27 13 3 2 2" xfId="23439"/>
    <cellStyle name="常规 19 2 2 2" xfId="23440"/>
    <cellStyle name="常规 24 2 2 2" xfId="23441"/>
    <cellStyle name="常规 17 2 6" xfId="23442"/>
    <cellStyle name="常规 22 2 6" xfId="23443"/>
    <cellStyle name="常规 26 37 13" xfId="23444"/>
    <cellStyle name="常规 26 42 13" xfId="23445"/>
    <cellStyle name="常规 17 2 6 2" xfId="23446"/>
    <cellStyle name="常规 22 2 6 2" xfId="23447"/>
    <cellStyle name="常规 19 2 2 2 2" xfId="23448"/>
    <cellStyle name="常规 26 37 13 2" xfId="23449"/>
    <cellStyle name="常规 26 42 13 2" xfId="23450"/>
    <cellStyle name="常规 17 2 6 2 2" xfId="23451"/>
    <cellStyle name="常规 26 37 14" xfId="23452"/>
    <cellStyle name="常规 26 42 14" xfId="23453"/>
    <cellStyle name="常规 2 10 6 2" xfId="23454"/>
    <cellStyle name="常规 17 2 6 3" xfId="23455"/>
    <cellStyle name="常规 26 37 14 2" xfId="23456"/>
    <cellStyle name="常规 26 42 14 2" xfId="23457"/>
    <cellStyle name="常规 17 2 6 3 2" xfId="23458"/>
    <cellStyle name="常规 26 37 15" xfId="23459"/>
    <cellStyle name="常规 26 42 15" xfId="23460"/>
    <cellStyle name="常规 2 10 6 3" xfId="23461"/>
    <cellStyle name="常规 17 2 6 4" xfId="23462"/>
    <cellStyle name="常规 17 2 7" xfId="23463"/>
    <cellStyle name="常规 22 2 7" xfId="23464"/>
    <cellStyle name="常规 19 2 2 3" xfId="23465"/>
    <cellStyle name="常规 17 2 7 2" xfId="23466"/>
    <cellStyle name="常规 22 2 7 2" xfId="23467"/>
    <cellStyle name="常规 17 2 7 2 2" xfId="23468"/>
    <cellStyle name="常规 2 10 7 2" xfId="23469"/>
    <cellStyle name="常规 17 2 7 3" xfId="23470"/>
    <cellStyle name="常规 17 2 7 3 2" xfId="23471"/>
    <cellStyle name="常规 2 10 7 3" xfId="23472"/>
    <cellStyle name="常规 17 2 7 4" xfId="23473"/>
    <cellStyle name="常规 17 2 8" xfId="23474"/>
    <cellStyle name="常规 22 2 8" xfId="23475"/>
    <cellStyle name="常规 17 2 8 2" xfId="23476"/>
    <cellStyle name="常规 22 2 8 2" xfId="23477"/>
    <cellStyle name="常规 17 2 8 2 2" xfId="23478"/>
    <cellStyle name="常规 2 10 8 2" xfId="23479"/>
    <cellStyle name="常规 17 2 8 3" xfId="23480"/>
    <cellStyle name="常规 17 2 8 3 2" xfId="23481"/>
    <cellStyle name="常规 17 2 8 4" xfId="23482"/>
    <cellStyle name="常规 17 2 9 2" xfId="23483"/>
    <cellStyle name="常规 22 2 9 2" xfId="23484"/>
    <cellStyle name="常规 17 2 9 2 2" xfId="23485"/>
    <cellStyle name="常规 2 10 9 2" xfId="23486"/>
    <cellStyle name="常规 17 2 9 3" xfId="23487"/>
    <cellStyle name="常规 17 2 9 3 2" xfId="23488"/>
    <cellStyle name="常规 17 2 9 4" xfId="23489"/>
    <cellStyle name="常规 6 43 9" xfId="23490"/>
    <cellStyle name="常规 6 38 9" xfId="23491"/>
    <cellStyle name="常规 28 3 9" xfId="23492"/>
    <cellStyle name="常规 33 3 9" xfId="23493"/>
    <cellStyle name="常规 17 25 12" xfId="23494"/>
    <cellStyle name="常规 17 30 12" xfId="23495"/>
    <cellStyle name="常规 22 25 12" xfId="23496"/>
    <cellStyle name="常规 22 30 12" xfId="23497"/>
    <cellStyle name="常规 6 43 9 2" xfId="23498"/>
    <cellStyle name="常规 6 38 9 2" xfId="23499"/>
    <cellStyle name="常规 33 3 9 2" xfId="23500"/>
    <cellStyle name="常规 17 25 12 2" xfId="23501"/>
    <cellStyle name="常规 17 30 12 2" xfId="23502"/>
    <cellStyle name="常规 22 25 12 2" xfId="23503"/>
    <cellStyle name="常规 22 30 12 2" xfId="23504"/>
    <cellStyle name="常规 17 25 13" xfId="23505"/>
    <cellStyle name="常规 17 30 13" xfId="23506"/>
    <cellStyle name="常规 22 25 13" xfId="23507"/>
    <cellStyle name="常规 22 30 13" xfId="23508"/>
    <cellStyle name="常规 17 25 13 2" xfId="23509"/>
    <cellStyle name="常规 17 30 13 2" xfId="23510"/>
    <cellStyle name="常规 22 25 13 2" xfId="23511"/>
    <cellStyle name="常规 22 30 13 2" xfId="23512"/>
    <cellStyle name="常规 17 25 14" xfId="23513"/>
    <cellStyle name="常规 17 30 14" xfId="23514"/>
    <cellStyle name="常规 22 25 14" xfId="23515"/>
    <cellStyle name="常规 22 30 14" xfId="23516"/>
    <cellStyle name="常规 17 25 14 2" xfId="23517"/>
    <cellStyle name="常规 17 30 14 2" xfId="23518"/>
    <cellStyle name="常规 22 25 14 2" xfId="23519"/>
    <cellStyle name="常规 22 30 14 2" xfId="23520"/>
    <cellStyle name="常规 17 25 15" xfId="23521"/>
    <cellStyle name="常规 17 30 15" xfId="23522"/>
    <cellStyle name="常规 22 25 15" xfId="23523"/>
    <cellStyle name="常规 22 30 15" xfId="23524"/>
    <cellStyle name="常规 17 25 15 2" xfId="23525"/>
    <cellStyle name="常规 17 30 15 2" xfId="23526"/>
    <cellStyle name="常规 22 25 15 2" xfId="23527"/>
    <cellStyle name="常规 22 30 15 2" xfId="23528"/>
    <cellStyle name="常规 17 25 16" xfId="23529"/>
    <cellStyle name="常规 17 30 16" xfId="23530"/>
    <cellStyle name="常规 22 25 16" xfId="23531"/>
    <cellStyle name="常规 22 30 16" xfId="23532"/>
    <cellStyle name="常规 17 25 16 2" xfId="23533"/>
    <cellStyle name="常规 17 30 16 2" xfId="23534"/>
    <cellStyle name="常规 22 25 16 2" xfId="23535"/>
    <cellStyle name="常规 22 30 16 2" xfId="23536"/>
    <cellStyle name="常规 17 25 17" xfId="23537"/>
    <cellStyle name="常规 17 30 17" xfId="23538"/>
    <cellStyle name="常规 22 25 17" xfId="23539"/>
    <cellStyle name="常规 22 30 17" xfId="23540"/>
    <cellStyle name="常规 17 25 18" xfId="23541"/>
    <cellStyle name="常规 17 30 18" xfId="23542"/>
    <cellStyle name="常规 22 25 18" xfId="23543"/>
    <cellStyle name="常规 22 30 18" xfId="23544"/>
    <cellStyle name="常规 17 25 2" xfId="23545"/>
    <cellStyle name="常规 17 30 2" xfId="23546"/>
    <cellStyle name="常规 22 25 2" xfId="23547"/>
    <cellStyle name="常规 22 30 2" xfId="23548"/>
    <cellStyle name="常规 17 25 2 2" xfId="23549"/>
    <cellStyle name="常规 17 30 2 2" xfId="23550"/>
    <cellStyle name="常规 22 25 2 2" xfId="23551"/>
    <cellStyle name="常规 22 30 2 2" xfId="23552"/>
    <cellStyle name="常规 17 25 3" xfId="23553"/>
    <cellStyle name="常规 17 30 3" xfId="23554"/>
    <cellStyle name="常规 22 25 3" xfId="23555"/>
    <cellStyle name="常规 22 30 3" xfId="23556"/>
    <cellStyle name="常规 6 43 13 2" xfId="23557"/>
    <cellStyle name="常规 6 38 13 2" xfId="23558"/>
    <cellStyle name="常规 33 3 13 2" xfId="23559"/>
    <cellStyle name="常规 17 25 3 3 2" xfId="23560"/>
    <cellStyle name="常规 17 30 3 3 2" xfId="23561"/>
    <cellStyle name="常规 17 25 4" xfId="23562"/>
    <cellStyle name="常规 17 30 4" xfId="23563"/>
    <cellStyle name="常规 22 25 4" xfId="23564"/>
    <cellStyle name="常规 22 30 4" xfId="23565"/>
    <cellStyle name="常规 17 25 4 2" xfId="23566"/>
    <cellStyle name="常规 17 30 4 2" xfId="23567"/>
    <cellStyle name="常规 22 25 4 2" xfId="23568"/>
    <cellStyle name="常规 22 30 4 2" xfId="23569"/>
    <cellStyle name="常规 17 25 4 2 2" xfId="23570"/>
    <cellStyle name="常规 17 30 4 2 2" xfId="23571"/>
    <cellStyle name="常规 17 25 4 3 2" xfId="23572"/>
    <cellStyle name="常规 17 30 4 3 2" xfId="23573"/>
    <cellStyle name="常规 17 25 4 4" xfId="23574"/>
    <cellStyle name="常规 17 30 4 4" xfId="23575"/>
    <cellStyle name="常规 17 25 5" xfId="23576"/>
    <cellStyle name="常规 17 30 5" xfId="23577"/>
    <cellStyle name="常规 22 25 5" xfId="23578"/>
    <cellStyle name="常规 22 30 5" xfId="23579"/>
    <cellStyle name="常规 17 25 5 2" xfId="23580"/>
    <cellStyle name="常规 17 30 5 2" xfId="23581"/>
    <cellStyle name="常规 22 25 5 2" xfId="23582"/>
    <cellStyle name="常规 22 30 5 2" xfId="23583"/>
    <cellStyle name="常规 17 25 6" xfId="23584"/>
    <cellStyle name="常规 17 30 6" xfId="23585"/>
    <cellStyle name="常规 22 25 6" xfId="23586"/>
    <cellStyle name="常规 22 30 6" xfId="23587"/>
    <cellStyle name="常规 17 25 6 2" xfId="23588"/>
    <cellStyle name="常规 17 30 6 2" xfId="23589"/>
    <cellStyle name="常规 22 25 6 2" xfId="23590"/>
    <cellStyle name="常规 22 30 6 2" xfId="23591"/>
    <cellStyle name="常规 17 25 7" xfId="23592"/>
    <cellStyle name="常规 17 30 7" xfId="23593"/>
    <cellStyle name="常规 22 25 7" xfId="23594"/>
    <cellStyle name="常规 22 30 7" xfId="23595"/>
    <cellStyle name="常规 17 25 7 2" xfId="23596"/>
    <cellStyle name="常规 17 30 7 2" xfId="23597"/>
    <cellStyle name="常规 22 25 7 2" xfId="23598"/>
    <cellStyle name="常规 22 30 7 2" xfId="23599"/>
    <cellStyle name="常规 17 26 13 2" xfId="23600"/>
    <cellStyle name="常规 17 31 13 2" xfId="23601"/>
    <cellStyle name="常规 22 26 13 2" xfId="23602"/>
    <cellStyle name="常规 22 31 13 2" xfId="23603"/>
    <cellStyle name="常规 17 26 14" xfId="23604"/>
    <cellStyle name="常规 17 31 14" xfId="23605"/>
    <cellStyle name="常规 22 26 14" xfId="23606"/>
    <cellStyle name="常规 22 31 14" xfId="23607"/>
    <cellStyle name="常规 17 26 14 2" xfId="23608"/>
    <cellStyle name="常规 17 31 14 2" xfId="23609"/>
    <cellStyle name="常规 22 26 14 2" xfId="23610"/>
    <cellStyle name="常规 22 31 14 2" xfId="23611"/>
    <cellStyle name="常规 17 26 15" xfId="23612"/>
    <cellStyle name="常规 17 31 15" xfId="23613"/>
    <cellStyle name="常规 22 26 15" xfId="23614"/>
    <cellStyle name="常规 22 31 15" xfId="23615"/>
    <cellStyle name="常规 17 26 15 2" xfId="23616"/>
    <cellStyle name="常规 17 31 15 2" xfId="23617"/>
    <cellStyle name="常规 22 26 15 2" xfId="23618"/>
    <cellStyle name="常规 22 31 15 2" xfId="23619"/>
    <cellStyle name="常规 17 26 16" xfId="23620"/>
    <cellStyle name="常规 17 31 16" xfId="23621"/>
    <cellStyle name="常规 22 26 16" xfId="23622"/>
    <cellStyle name="常规 22 31 16" xfId="23623"/>
    <cellStyle name="常规 26 9 13 2" xfId="23624"/>
    <cellStyle name="常规 17 26 16 2" xfId="23625"/>
    <cellStyle name="常规 17 31 16 2" xfId="23626"/>
    <cellStyle name="常规 22 26 16 2" xfId="23627"/>
    <cellStyle name="常规 22 31 16 2" xfId="23628"/>
    <cellStyle name="常规 17 26 17" xfId="23629"/>
    <cellStyle name="常规 17 31 17" xfId="23630"/>
    <cellStyle name="常规 22 26 17" xfId="23631"/>
    <cellStyle name="常规 22 31 17" xfId="23632"/>
    <cellStyle name="常规 17 26 17 2" xfId="23633"/>
    <cellStyle name="常规 17 31 17 2" xfId="23634"/>
    <cellStyle name="常规 22 26 17 2" xfId="23635"/>
    <cellStyle name="常规 22 31 17 2" xfId="23636"/>
    <cellStyle name="常规 17 26 18" xfId="23637"/>
    <cellStyle name="常规 17 31 18" xfId="23638"/>
    <cellStyle name="常规 22 26 18" xfId="23639"/>
    <cellStyle name="常规 22 31 18" xfId="23640"/>
    <cellStyle name="常规 17 26 3 3 2" xfId="23641"/>
    <cellStyle name="常规 17 31 3 3 2" xfId="23642"/>
    <cellStyle name="常规 17 26 4" xfId="23643"/>
    <cellStyle name="常规 17 31 4" xfId="23644"/>
    <cellStyle name="常规 22 26 4" xfId="23645"/>
    <cellStyle name="常规 22 31 4" xfId="23646"/>
    <cellStyle name="常规 17 26 4 2" xfId="23647"/>
    <cellStyle name="常规 17 31 4 2" xfId="23648"/>
    <cellStyle name="常规 22 26 4 2" xfId="23649"/>
    <cellStyle name="常规 22 31 4 2" xfId="23650"/>
    <cellStyle name="常规 17 26 4 2 2" xfId="23651"/>
    <cellStyle name="常规 17 31 4 2 2" xfId="23652"/>
    <cellStyle name="常规 17 26 4 3 2" xfId="23653"/>
    <cellStyle name="常规 17 31 4 3 2" xfId="23654"/>
    <cellStyle name="常规 17 26 4 4" xfId="23655"/>
    <cellStyle name="常规 17 31 4 4" xfId="23656"/>
    <cellStyle name="常规 17 26 5" xfId="23657"/>
    <cellStyle name="常规 17 31 5" xfId="23658"/>
    <cellStyle name="常规 22 26 5" xfId="23659"/>
    <cellStyle name="常规 22 31 5" xfId="23660"/>
    <cellStyle name="常规 17 26 5 2" xfId="23661"/>
    <cellStyle name="常规 17 31 5 2" xfId="23662"/>
    <cellStyle name="常规 22 26 5 2" xfId="23663"/>
    <cellStyle name="常规 22 31 5 2" xfId="23664"/>
    <cellStyle name="常规 17 26 6" xfId="23665"/>
    <cellStyle name="常规 17 31 6" xfId="23666"/>
    <cellStyle name="常规 22 26 6" xfId="23667"/>
    <cellStyle name="常规 22 31 6" xfId="23668"/>
    <cellStyle name="常规 17 26 6 2" xfId="23669"/>
    <cellStyle name="常规 17 31 6 2" xfId="23670"/>
    <cellStyle name="常规 22 26 6 2" xfId="23671"/>
    <cellStyle name="常规 22 31 6 2" xfId="23672"/>
    <cellStyle name="常规 17 26 7" xfId="23673"/>
    <cellStyle name="常规 17 31 7" xfId="23674"/>
    <cellStyle name="常规 22 26 7" xfId="23675"/>
    <cellStyle name="常规 22 31 7" xfId="23676"/>
    <cellStyle name="常规 17 26 7 2" xfId="23677"/>
    <cellStyle name="常规 17 31 7 2" xfId="23678"/>
    <cellStyle name="常规 22 26 7 2" xfId="23679"/>
    <cellStyle name="常规 22 31 7 2" xfId="23680"/>
    <cellStyle name="常规 17 26 8" xfId="23681"/>
    <cellStyle name="常规 17 31 8" xfId="23682"/>
    <cellStyle name="常规 22 26 8" xfId="23683"/>
    <cellStyle name="常规 22 31 8" xfId="23684"/>
    <cellStyle name="常规 17 26 9 2" xfId="23685"/>
    <cellStyle name="常规 17 31 9 2" xfId="23686"/>
    <cellStyle name="常规 22 26 9 2" xfId="23687"/>
    <cellStyle name="常规 22 31 9 2" xfId="23688"/>
    <cellStyle name="常规 17 27 12" xfId="23689"/>
    <cellStyle name="常规 17 32 12" xfId="23690"/>
    <cellStyle name="常规 22 27 12" xfId="23691"/>
    <cellStyle name="常规 22 32 12" xfId="23692"/>
    <cellStyle name="常规 17 27 12 2" xfId="23693"/>
    <cellStyle name="常规 17 32 12 2" xfId="23694"/>
    <cellStyle name="常规 22 27 12 2" xfId="23695"/>
    <cellStyle name="常规 22 32 12 2" xfId="23696"/>
    <cellStyle name="常规 17 27 13" xfId="23697"/>
    <cellStyle name="常规 17 32 13" xfId="23698"/>
    <cellStyle name="常规 22 27 13" xfId="23699"/>
    <cellStyle name="常规 22 32 13" xfId="23700"/>
    <cellStyle name="常规 17 27 13 2" xfId="23701"/>
    <cellStyle name="常规 17 32 13 2" xfId="23702"/>
    <cellStyle name="常规 22 27 13 2" xfId="23703"/>
    <cellStyle name="常规 22 32 13 2" xfId="23704"/>
    <cellStyle name="常规 17 27 14" xfId="23705"/>
    <cellStyle name="常规 17 32 14" xfId="23706"/>
    <cellStyle name="常规 22 27 14" xfId="23707"/>
    <cellStyle name="常规 22 32 14" xfId="23708"/>
    <cellStyle name="常规 8 3 2 7" xfId="23709"/>
    <cellStyle name="常规 17 27 14 2" xfId="23710"/>
    <cellStyle name="常规 17 32 14 2" xfId="23711"/>
    <cellStyle name="常规 22 27 14 2" xfId="23712"/>
    <cellStyle name="常规 22 32 14 2" xfId="23713"/>
    <cellStyle name="常规 17 27 15" xfId="23714"/>
    <cellStyle name="常规 17 32 15" xfId="23715"/>
    <cellStyle name="常规 22 27 15" xfId="23716"/>
    <cellStyle name="常规 22 32 15" xfId="23717"/>
    <cellStyle name="常规 17 27 15 2" xfId="23718"/>
    <cellStyle name="常规 17 32 15 2" xfId="23719"/>
    <cellStyle name="常规 22 27 15 2" xfId="23720"/>
    <cellStyle name="常规 22 32 15 2" xfId="23721"/>
    <cellStyle name="常规 17 27 16" xfId="23722"/>
    <cellStyle name="常规 17 32 16" xfId="23723"/>
    <cellStyle name="常规 22 27 16" xfId="23724"/>
    <cellStyle name="常规 22 32 16" xfId="23725"/>
    <cellStyle name="常规 17 27 16 2" xfId="23726"/>
    <cellStyle name="常规 17 32 16 2" xfId="23727"/>
    <cellStyle name="常规 22 27 16 2" xfId="23728"/>
    <cellStyle name="常规 22 32 16 2" xfId="23729"/>
    <cellStyle name="常规 17 27 17" xfId="23730"/>
    <cellStyle name="常规 17 32 17" xfId="23731"/>
    <cellStyle name="常规 22 27 17" xfId="23732"/>
    <cellStyle name="常规 22 32 17" xfId="23733"/>
    <cellStyle name="常规 17 27 17 2" xfId="23734"/>
    <cellStyle name="常规 17 32 17 2" xfId="23735"/>
    <cellStyle name="常规 22 27 17 2" xfId="23736"/>
    <cellStyle name="常规 22 32 17 2" xfId="23737"/>
    <cellStyle name="常规 17 27 18" xfId="23738"/>
    <cellStyle name="常规 17 32 18" xfId="23739"/>
    <cellStyle name="常规 22 27 18" xfId="23740"/>
    <cellStyle name="常规 22 32 18" xfId="23741"/>
    <cellStyle name="常规 17 27 2" xfId="23742"/>
    <cellStyle name="常规 17 32 2" xfId="23743"/>
    <cellStyle name="常规 22 27 2" xfId="23744"/>
    <cellStyle name="常规 22 32 2" xfId="23745"/>
    <cellStyle name="常规 17 27 2 2" xfId="23746"/>
    <cellStyle name="常规 17 32 2 2" xfId="23747"/>
    <cellStyle name="常规 22 27 2 2" xfId="23748"/>
    <cellStyle name="常规 22 32 2 2" xfId="23749"/>
    <cellStyle name="常规 17 27 2 3 2" xfId="23750"/>
    <cellStyle name="常规 17 32 2 3 2" xfId="23751"/>
    <cellStyle name="常规 17 27 3" xfId="23752"/>
    <cellStyle name="常规 17 32 3" xfId="23753"/>
    <cellStyle name="常规 22 27 3" xfId="23754"/>
    <cellStyle name="常规 22 32 3" xfId="23755"/>
    <cellStyle name="常规 17 27 3 3 2" xfId="23756"/>
    <cellStyle name="常规 17 32 3 3 2" xfId="23757"/>
    <cellStyle name="常规 17 27 4" xfId="23758"/>
    <cellStyle name="常规 17 32 4" xfId="23759"/>
    <cellStyle name="常规 22 27 4" xfId="23760"/>
    <cellStyle name="常规 22 32 4" xfId="23761"/>
    <cellStyle name="常规 17 27 4 2" xfId="23762"/>
    <cellStyle name="常规 17 32 4 2" xfId="23763"/>
    <cellStyle name="常规 22 27 4 2" xfId="23764"/>
    <cellStyle name="常规 22 32 4 2" xfId="23765"/>
    <cellStyle name="常规 17 27 4 3 2" xfId="23766"/>
    <cellStyle name="常规 17 32 4 3 2" xfId="23767"/>
    <cellStyle name="常规 17 27 4 4" xfId="23768"/>
    <cellStyle name="常规 17 32 4 4" xfId="23769"/>
    <cellStyle name="常规 17 27 5" xfId="23770"/>
    <cellStyle name="常规 17 32 5" xfId="23771"/>
    <cellStyle name="常规 22 27 5" xfId="23772"/>
    <cellStyle name="常规 22 32 5" xfId="23773"/>
    <cellStyle name="常规 8 3 23" xfId="23774"/>
    <cellStyle name="常规 8 3 18" xfId="23775"/>
    <cellStyle name="常规 17 27 5 2" xfId="23776"/>
    <cellStyle name="常规 17 32 5 2" xfId="23777"/>
    <cellStyle name="常规 22 27 5 2" xfId="23778"/>
    <cellStyle name="常规 22 32 5 2" xfId="23779"/>
    <cellStyle name="常规 17 27 6" xfId="23780"/>
    <cellStyle name="常规 17 32 6" xfId="23781"/>
    <cellStyle name="常规 22 27 6" xfId="23782"/>
    <cellStyle name="常规 22 32 6" xfId="23783"/>
    <cellStyle name="常规 17 27 6 2" xfId="23784"/>
    <cellStyle name="常规 17 32 6 2" xfId="23785"/>
    <cellStyle name="常规 22 27 6 2" xfId="23786"/>
    <cellStyle name="常规 22 32 6 2" xfId="23787"/>
    <cellStyle name="常规 17 27 7" xfId="23788"/>
    <cellStyle name="常规 17 32 7" xfId="23789"/>
    <cellStyle name="常规 22 27 7" xfId="23790"/>
    <cellStyle name="常规 22 32 7" xfId="23791"/>
    <cellStyle name="常规 17 27 7 2" xfId="23792"/>
    <cellStyle name="常规 17 32 7 2" xfId="23793"/>
    <cellStyle name="常规 22 27 7 2" xfId="23794"/>
    <cellStyle name="常规 22 32 7 2" xfId="23795"/>
    <cellStyle name="常规 17 27 8" xfId="23796"/>
    <cellStyle name="常规 17 32 8" xfId="23797"/>
    <cellStyle name="常规 22 27 8" xfId="23798"/>
    <cellStyle name="常规 22 32 8" xfId="23799"/>
    <cellStyle name="常规 17 27 9" xfId="23800"/>
    <cellStyle name="常规 17 32 9" xfId="23801"/>
    <cellStyle name="常规 22 27 9" xfId="23802"/>
    <cellStyle name="常规 22 32 9" xfId="23803"/>
    <cellStyle name="常规 17 27 9 2" xfId="23804"/>
    <cellStyle name="常规 17 32 9 2" xfId="23805"/>
    <cellStyle name="常规 22 27 9 2" xfId="23806"/>
    <cellStyle name="常规 22 32 9 2" xfId="23807"/>
    <cellStyle name="常规 17 28" xfId="23808"/>
    <cellStyle name="常规 17 33" xfId="23809"/>
    <cellStyle name="常规 22 28" xfId="23810"/>
    <cellStyle name="常规 22 33" xfId="23811"/>
    <cellStyle name="常规 17 28 12" xfId="23812"/>
    <cellStyle name="常规 17 33 12" xfId="23813"/>
    <cellStyle name="常规 22 28 12" xfId="23814"/>
    <cellStyle name="常规 22 33 12" xfId="23815"/>
    <cellStyle name="常规 17 28 12 2" xfId="23816"/>
    <cellStyle name="常规 17 33 12 2" xfId="23817"/>
    <cellStyle name="常规 22 28 12 2" xfId="23818"/>
    <cellStyle name="常规 22 33 12 2" xfId="23819"/>
    <cellStyle name="常规 17 28 13" xfId="23820"/>
    <cellStyle name="常规 17 33 13" xfId="23821"/>
    <cellStyle name="常规 22 28 13" xfId="23822"/>
    <cellStyle name="常规 22 33 13" xfId="23823"/>
    <cellStyle name="常规 17 28 13 2" xfId="23824"/>
    <cellStyle name="常规 17 33 13 2" xfId="23825"/>
    <cellStyle name="常规 22 28 13 2" xfId="23826"/>
    <cellStyle name="常规 22 33 13 2" xfId="23827"/>
    <cellStyle name="常规 17 28 14" xfId="23828"/>
    <cellStyle name="常规 17 33 14" xfId="23829"/>
    <cellStyle name="常规 22 28 14" xfId="23830"/>
    <cellStyle name="常规 22 33 14" xfId="23831"/>
    <cellStyle name="常规 17 28 14 2" xfId="23832"/>
    <cellStyle name="常规 17 33 14 2" xfId="23833"/>
    <cellStyle name="常规 22 28 14 2" xfId="23834"/>
    <cellStyle name="常规 22 33 14 2" xfId="23835"/>
    <cellStyle name="常规 17 28 15" xfId="23836"/>
    <cellStyle name="常规 17 33 15" xfId="23837"/>
    <cellStyle name="常规 22 28 15" xfId="23838"/>
    <cellStyle name="常规 22 33 15" xfId="23839"/>
    <cellStyle name="常规 17 28 16" xfId="23840"/>
    <cellStyle name="常规 17 33 16" xfId="23841"/>
    <cellStyle name="常规 22 28 16" xfId="23842"/>
    <cellStyle name="常规 22 33 16" xfId="23843"/>
    <cellStyle name="常规 17 28 16 2" xfId="23844"/>
    <cellStyle name="常规 17 33 16 2" xfId="23845"/>
    <cellStyle name="常规 22 28 16 2" xfId="23846"/>
    <cellStyle name="常规 22 33 16 2" xfId="23847"/>
    <cellStyle name="常规 17 28 17" xfId="23848"/>
    <cellStyle name="常规 17 33 17" xfId="23849"/>
    <cellStyle name="常规 22 28 17" xfId="23850"/>
    <cellStyle name="常规 22 33 17" xfId="23851"/>
    <cellStyle name="常规 17 28 17 2" xfId="23852"/>
    <cellStyle name="常规 17 33 17 2" xfId="23853"/>
    <cellStyle name="常规 22 28 17 2" xfId="23854"/>
    <cellStyle name="常规 22 33 17 2" xfId="23855"/>
    <cellStyle name="常规 17 28 18" xfId="23856"/>
    <cellStyle name="常规 17 33 18" xfId="23857"/>
    <cellStyle name="常规 22 28 18" xfId="23858"/>
    <cellStyle name="常规 22 33 18" xfId="23859"/>
    <cellStyle name="常规 17 28 2" xfId="23860"/>
    <cellStyle name="常规 17 33 2" xfId="23861"/>
    <cellStyle name="常规 22 28 2" xfId="23862"/>
    <cellStyle name="常规 22 33 2" xfId="23863"/>
    <cellStyle name="常规 17 28 2 2" xfId="23864"/>
    <cellStyle name="常规 17 33 2 2" xfId="23865"/>
    <cellStyle name="常规 22 28 2 2" xfId="23866"/>
    <cellStyle name="常规 22 33 2 2" xfId="23867"/>
    <cellStyle name="常规 2 18 5" xfId="23868"/>
    <cellStyle name="常规 2 23 5" xfId="23869"/>
    <cellStyle name="常规 17 28 2 2 2" xfId="23870"/>
    <cellStyle name="常规 17 33 2 2 2" xfId="23871"/>
    <cellStyle name="常规 17 28 3" xfId="23872"/>
    <cellStyle name="常规 17 33 3" xfId="23873"/>
    <cellStyle name="常规 22 28 3" xfId="23874"/>
    <cellStyle name="常规 22 33 3" xfId="23875"/>
    <cellStyle name="常规 17 28 3 2" xfId="23876"/>
    <cellStyle name="常规 17 33 3 2" xfId="23877"/>
    <cellStyle name="常规 22 28 3 2" xfId="23878"/>
    <cellStyle name="常规 22 33 3 2" xfId="23879"/>
    <cellStyle name="常规 17 28 3 2 2" xfId="23880"/>
    <cellStyle name="常规 17 33 3 2 2" xfId="23881"/>
    <cellStyle name="常规 17 28 3 3 2" xfId="23882"/>
    <cellStyle name="常规 17 33 3 3 2" xfId="23883"/>
    <cellStyle name="常规 17 28 4" xfId="23884"/>
    <cellStyle name="常规 17 33 4" xfId="23885"/>
    <cellStyle name="常规 22 28 4" xfId="23886"/>
    <cellStyle name="常规 22 33 4" xfId="23887"/>
    <cellStyle name="常规 17 28 4 2" xfId="23888"/>
    <cellStyle name="常规 17 33 4 2" xfId="23889"/>
    <cellStyle name="常规 22 28 4 2" xfId="23890"/>
    <cellStyle name="常规 22 33 4 2" xfId="23891"/>
    <cellStyle name="常规 17 28 4 3 2" xfId="23892"/>
    <cellStyle name="常规 17 33 4 3 2" xfId="23893"/>
    <cellStyle name="常规 17 28 4 4" xfId="23894"/>
    <cellStyle name="常规 17 33 4 4" xfId="23895"/>
    <cellStyle name="常规 17 28 5" xfId="23896"/>
    <cellStyle name="常规 17 33 5" xfId="23897"/>
    <cellStyle name="常规 22 28 5" xfId="23898"/>
    <cellStyle name="常规 22 33 5" xfId="23899"/>
    <cellStyle name="常规 8 8 23" xfId="23900"/>
    <cellStyle name="常规 8 8 18" xfId="23901"/>
    <cellStyle name="常规 17 28 5 2" xfId="23902"/>
    <cellStyle name="常规 17 33 5 2" xfId="23903"/>
    <cellStyle name="常规 22 28 5 2" xfId="23904"/>
    <cellStyle name="常规 22 33 5 2" xfId="23905"/>
    <cellStyle name="常规 17 28 6" xfId="23906"/>
    <cellStyle name="常规 17 33 6" xfId="23907"/>
    <cellStyle name="常规 22 28 6" xfId="23908"/>
    <cellStyle name="常规 22 33 6" xfId="23909"/>
    <cellStyle name="常规 17 28 6 2" xfId="23910"/>
    <cellStyle name="常规 17 33 6 2" xfId="23911"/>
    <cellStyle name="常规 22 28 6 2" xfId="23912"/>
    <cellStyle name="常规 22 33 6 2" xfId="23913"/>
    <cellStyle name="常规 17 28 7" xfId="23914"/>
    <cellStyle name="常规 17 33 7" xfId="23915"/>
    <cellStyle name="常规 22 28 7" xfId="23916"/>
    <cellStyle name="常规 22 33 7" xfId="23917"/>
    <cellStyle name="常规 17 28 7 2" xfId="23918"/>
    <cellStyle name="常规 17 33 7 2" xfId="23919"/>
    <cellStyle name="常规 22 28 7 2" xfId="23920"/>
    <cellStyle name="常规 22 33 7 2" xfId="23921"/>
    <cellStyle name="常规 17 28 8" xfId="23922"/>
    <cellStyle name="常规 17 33 8" xfId="23923"/>
    <cellStyle name="常规 22 28 8" xfId="23924"/>
    <cellStyle name="常规 22 33 8" xfId="23925"/>
    <cellStyle name="常规 17 28 8 2" xfId="23926"/>
    <cellStyle name="常规 17 33 8 2" xfId="23927"/>
    <cellStyle name="常规 22 28 8 2" xfId="23928"/>
    <cellStyle name="常规 22 33 8 2" xfId="23929"/>
    <cellStyle name="常规 17 28 9" xfId="23930"/>
    <cellStyle name="常规 17 33 9" xfId="23931"/>
    <cellStyle name="常规 22 28 9" xfId="23932"/>
    <cellStyle name="常规 22 33 9" xfId="23933"/>
    <cellStyle name="常规 17 28 9 2" xfId="23934"/>
    <cellStyle name="常规 17 33 9 2" xfId="23935"/>
    <cellStyle name="常规 22 28 9 2" xfId="23936"/>
    <cellStyle name="常规 22 33 9 2" xfId="23937"/>
    <cellStyle name="常规 17 29" xfId="23938"/>
    <cellStyle name="常规 17 34" xfId="23939"/>
    <cellStyle name="常规 22 29" xfId="23940"/>
    <cellStyle name="常规 22 34" xfId="23941"/>
    <cellStyle name="常规 17 29 10 2" xfId="23942"/>
    <cellStyle name="常规 17 34 10 2" xfId="23943"/>
    <cellStyle name="常规 22 29 10 2" xfId="23944"/>
    <cellStyle name="常规 22 34 10 2" xfId="23945"/>
    <cellStyle name="常规 17 29 11" xfId="23946"/>
    <cellStyle name="常规 17 34 11" xfId="23947"/>
    <cellStyle name="常规 22 29 11" xfId="23948"/>
    <cellStyle name="常规 22 34 11" xfId="23949"/>
    <cellStyle name="常规 17 29 11 2" xfId="23950"/>
    <cellStyle name="常规 17 34 11 2" xfId="23951"/>
    <cellStyle name="常规 22 29 11 2" xfId="23952"/>
    <cellStyle name="常规 22 34 11 2" xfId="23953"/>
    <cellStyle name="常规 17 29 12" xfId="23954"/>
    <cellStyle name="常规 17 34 12" xfId="23955"/>
    <cellStyle name="常规 22 29 12" xfId="23956"/>
    <cellStyle name="常规 22 34 12" xfId="23957"/>
    <cellStyle name="常规 17 29 12 2" xfId="23958"/>
    <cellStyle name="常规 17 34 12 2" xfId="23959"/>
    <cellStyle name="常规 22 29 12 2" xfId="23960"/>
    <cellStyle name="常规 22 34 12 2" xfId="23961"/>
    <cellStyle name="常规 17 29 13" xfId="23962"/>
    <cellStyle name="常规 17 34 13" xfId="23963"/>
    <cellStyle name="常规 22 29 13" xfId="23964"/>
    <cellStyle name="常规 22 34 13" xfId="23965"/>
    <cellStyle name="常规 17 29 13 2" xfId="23966"/>
    <cellStyle name="常规 17 34 13 2" xfId="23967"/>
    <cellStyle name="常规 22 29 13 2" xfId="23968"/>
    <cellStyle name="常规 22 34 13 2" xfId="23969"/>
    <cellStyle name="常规 17 29 14" xfId="23970"/>
    <cellStyle name="常规 17 34 14" xfId="23971"/>
    <cellStyle name="常规 22 29 14" xfId="23972"/>
    <cellStyle name="常规 22 34 14" xfId="23973"/>
    <cellStyle name="常规 17 29 14 2" xfId="23974"/>
    <cellStyle name="常规 17 34 14 2" xfId="23975"/>
    <cellStyle name="常规 22 29 14 2" xfId="23976"/>
    <cellStyle name="常规 22 34 14 2" xfId="23977"/>
    <cellStyle name="常规 17 29 15" xfId="23978"/>
    <cellStyle name="常规 17 34 15" xfId="23979"/>
    <cellStyle name="常规 22 29 15" xfId="23980"/>
    <cellStyle name="常规 22 34 15" xfId="23981"/>
    <cellStyle name="常规 17 29 15 2" xfId="23982"/>
    <cellStyle name="常规 17 34 15 2" xfId="23983"/>
    <cellStyle name="常规 22 29 15 2" xfId="23984"/>
    <cellStyle name="常规 22 34 15 2" xfId="23985"/>
    <cellStyle name="常规 17 29 16 2" xfId="23986"/>
    <cellStyle name="常规 17 34 16 2" xfId="23987"/>
    <cellStyle name="常规 22 29 16 2" xfId="23988"/>
    <cellStyle name="常规 22 34 16 2" xfId="23989"/>
    <cellStyle name="常规 17 29 17" xfId="23990"/>
    <cellStyle name="常规 17 34 17" xfId="23991"/>
    <cellStyle name="常规 22 29 17" xfId="23992"/>
    <cellStyle name="常规 22 34 17" xfId="23993"/>
    <cellStyle name="常规 17 29 17 2" xfId="23994"/>
    <cellStyle name="常规 17 34 17 2" xfId="23995"/>
    <cellStyle name="常规 22 29 17 2" xfId="23996"/>
    <cellStyle name="常规 22 34 17 2" xfId="23997"/>
    <cellStyle name="常规 17 29 18" xfId="23998"/>
    <cellStyle name="常规 17 34 18" xfId="23999"/>
    <cellStyle name="常规 22 29 18" xfId="24000"/>
    <cellStyle name="常规 22 34 18" xfId="24001"/>
    <cellStyle name="常规 17 29 2" xfId="24002"/>
    <cellStyle name="常规 17 34 2" xfId="24003"/>
    <cellStyle name="常规 22 29 2" xfId="24004"/>
    <cellStyle name="常规 22 34 2" xfId="24005"/>
    <cellStyle name="常规 17 29 2 2" xfId="24006"/>
    <cellStyle name="常规 17 34 2 2" xfId="24007"/>
    <cellStyle name="常规 22 29 2 2" xfId="24008"/>
    <cellStyle name="常规 22 34 2 2" xfId="24009"/>
    <cellStyle name="常规 17 29 3" xfId="24010"/>
    <cellStyle name="常规 17 34 3" xfId="24011"/>
    <cellStyle name="常规 22 29 3" xfId="24012"/>
    <cellStyle name="常规 22 34 3" xfId="24013"/>
    <cellStyle name="常规 17 29 3 2" xfId="24014"/>
    <cellStyle name="常规 17 34 3 2" xfId="24015"/>
    <cellStyle name="常规 22 29 3 2" xfId="24016"/>
    <cellStyle name="常规 22 34 3 2" xfId="24017"/>
    <cellStyle name="常规 17 29 3 3 2" xfId="24018"/>
    <cellStyle name="常规 17 34 3 3 2" xfId="24019"/>
    <cellStyle name="常规 17 29 4" xfId="24020"/>
    <cellStyle name="常规 17 34 4" xfId="24021"/>
    <cellStyle name="常规 22 29 4" xfId="24022"/>
    <cellStyle name="常规 22 34 4" xfId="24023"/>
    <cellStyle name="常规 17 29 4 2" xfId="24024"/>
    <cellStyle name="常规 17 34 4 2" xfId="24025"/>
    <cellStyle name="常规 22 29 4 2" xfId="24026"/>
    <cellStyle name="常规 22 34 4 2" xfId="24027"/>
    <cellStyle name="常规 17 29 4 2 2" xfId="24028"/>
    <cellStyle name="常规 17 34 4 2 2" xfId="24029"/>
    <cellStyle name="常规 17 29 4 3 2" xfId="24030"/>
    <cellStyle name="常规 17 34 4 3 2" xfId="24031"/>
    <cellStyle name="常规 17 29 5" xfId="24032"/>
    <cellStyle name="常规 17 34 5" xfId="24033"/>
    <cellStyle name="常规 22 29 5" xfId="24034"/>
    <cellStyle name="常规 22 34 5" xfId="24035"/>
    <cellStyle name="常规 17 29 5 2" xfId="24036"/>
    <cellStyle name="常规 17 34 5 2" xfId="24037"/>
    <cellStyle name="常规 22 29 5 2" xfId="24038"/>
    <cellStyle name="常规 22 34 5 2" xfId="24039"/>
    <cellStyle name="常规 17 29 6" xfId="24040"/>
    <cellStyle name="常规 17 34 6" xfId="24041"/>
    <cellStyle name="常规 22 29 6" xfId="24042"/>
    <cellStyle name="常规 22 34 6" xfId="24043"/>
    <cellStyle name="常规 17 29 6 2" xfId="24044"/>
    <cellStyle name="常规 17 34 6 2" xfId="24045"/>
    <cellStyle name="常规 22 29 6 2" xfId="24046"/>
    <cellStyle name="常规 22 34 6 2" xfId="24047"/>
    <cellStyle name="常规 26 15 2 2" xfId="24048"/>
    <cellStyle name="常规 26 20 2 2" xfId="24049"/>
    <cellStyle name="常规 17 29 7" xfId="24050"/>
    <cellStyle name="常规 17 34 7" xfId="24051"/>
    <cellStyle name="常规 22 29 7" xfId="24052"/>
    <cellStyle name="常规 22 34 7" xfId="24053"/>
    <cellStyle name="常规 17 29 7 2" xfId="24054"/>
    <cellStyle name="常规 17 34 7 2" xfId="24055"/>
    <cellStyle name="常规 22 29 7 2" xfId="24056"/>
    <cellStyle name="常规 22 34 7 2" xfId="24057"/>
    <cellStyle name="常规 23 28 2 2" xfId="24058"/>
    <cellStyle name="常规 23 33 2 2" xfId="24059"/>
    <cellStyle name="常规 17 29 8" xfId="24060"/>
    <cellStyle name="常规 17 34 8" xfId="24061"/>
    <cellStyle name="常规 22 29 8" xfId="24062"/>
    <cellStyle name="常规 22 34 8" xfId="24063"/>
    <cellStyle name="常规 17 29 8 2" xfId="24064"/>
    <cellStyle name="常规 17 34 8 2" xfId="24065"/>
    <cellStyle name="常规 22 29 8 2" xfId="24066"/>
    <cellStyle name="常规 22 34 8 2" xfId="24067"/>
    <cellStyle name="常规 17 29 9 2" xfId="24068"/>
    <cellStyle name="常规 17 34 9 2" xfId="24069"/>
    <cellStyle name="常规 22 29 9 2" xfId="24070"/>
    <cellStyle name="常规 22 34 9 2" xfId="24071"/>
    <cellStyle name="常规 17 3 10" xfId="24072"/>
    <cellStyle name="常规 22 3 10" xfId="24073"/>
    <cellStyle name="常规 17 3 10 2" xfId="24074"/>
    <cellStyle name="常规 22 3 10 2" xfId="24075"/>
    <cellStyle name="常规 17 3 11 2" xfId="24076"/>
    <cellStyle name="常规 22 3 11 2" xfId="24077"/>
    <cellStyle name="常规 17 3 12" xfId="24078"/>
    <cellStyle name="常规 22 3 12" xfId="24079"/>
    <cellStyle name="常规 17 3 12 2" xfId="24080"/>
    <cellStyle name="常规 22 3 12 2" xfId="24081"/>
    <cellStyle name="常规 17 3 13" xfId="24082"/>
    <cellStyle name="常规 22 3 13" xfId="24083"/>
    <cellStyle name="常规 17 3 13 2" xfId="24084"/>
    <cellStyle name="常规 22 3 13 2" xfId="24085"/>
    <cellStyle name="常规 17 3 14" xfId="24086"/>
    <cellStyle name="常规 22 3 14" xfId="24087"/>
    <cellStyle name="常规 17 3 15" xfId="24088"/>
    <cellStyle name="常规 17 3 20" xfId="24089"/>
    <cellStyle name="常规 22 3 15" xfId="24090"/>
    <cellStyle name="常规 22 3 20" xfId="24091"/>
    <cellStyle name="常规 3 28 2 2" xfId="24092"/>
    <cellStyle name="常规 3 33 2 2" xfId="24093"/>
    <cellStyle name="常规 17 3 15 2" xfId="24094"/>
    <cellStyle name="常规 22 3 15 2" xfId="24095"/>
    <cellStyle name="常规 17 3 16" xfId="24096"/>
    <cellStyle name="常规 17 3 21" xfId="24097"/>
    <cellStyle name="常规 22 3 16" xfId="24098"/>
    <cellStyle name="常规 22 3 21" xfId="24099"/>
    <cellStyle name="常规 17 3 16 2" xfId="24100"/>
    <cellStyle name="常规 22 3 16 2" xfId="24101"/>
    <cellStyle name="常规 17 3 17" xfId="24102"/>
    <cellStyle name="常规 17 3 22" xfId="24103"/>
    <cellStyle name="常规 22 3 17" xfId="24104"/>
    <cellStyle name="常规 22 3 22" xfId="24105"/>
    <cellStyle name="常规 17 3 17 2" xfId="24106"/>
    <cellStyle name="常规 22 3 17 2" xfId="24107"/>
    <cellStyle name="常规 9 33 4 3 2" xfId="24108"/>
    <cellStyle name="常规 9 28 4 3 2" xfId="24109"/>
    <cellStyle name="常规 17 3 18" xfId="24110"/>
    <cellStyle name="常规 17 3 23" xfId="24111"/>
    <cellStyle name="常规 22 3 18" xfId="24112"/>
    <cellStyle name="常规 22 3 23" xfId="24113"/>
    <cellStyle name="常规 17 3 18 2" xfId="24114"/>
    <cellStyle name="常规 22 3 18 2" xfId="24115"/>
    <cellStyle name="常规 17 3 19" xfId="24116"/>
    <cellStyle name="常规 17 3 24" xfId="24117"/>
    <cellStyle name="常规 22 3 19" xfId="24118"/>
    <cellStyle name="常规 22 3 24" xfId="24119"/>
    <cellStyle name="常规 27 11 4 2 2" xfId="24120"/>
    <cellStyle name="常规 17 3 2 2" xfId="24121"/>
    <cellStyle name="常规 22 3 2 2" xfId="24122"/>
    <cellStyle name="常规 3 2 2 3 2" xfId="24123"/>
    <cellStyle name="常规 2 11 2 2" xfId="24124"/>
    <cellStyle name="常规 17 3 2 3" xfId="24125"/>
    <cellStyle name="常规 2 11 2 3" xfId="24126"/>
    <cellStyle name="常规 17 3 2 4" xfId="24127"/>
    <cellStyle name="常规 27 11 4 3" xfId="24128"/>
    <cellStyle name="常规 17 3 3" xfId="24129"/>
    <cellStyle name="常规 22 3 3" xfId="24130"/>
    <cellStyle name="常规 27 11 4 3 2" xfId="24131"/>
    <cellStyle name="好 3" xfId="24132"/>
    <cellStyle name="常规 17 3 3 2" xfId="24133"/>
    <cellStyle name="常规 22 3 3 2" xfId="24134"/>
    <cellStyle name="好 3 2" xfId="24135"/>
    <cellStyle name="常规 17 3 3 2 2" xfId="24136"/>
    <cellStyle name="常规 2 11 3 2" xfId="24137"/>
    <cellStyle name="好 4" xfId="24138"/>
    <cellStyle name="常规 17 3 3 3" xfId="24139"/>
    <cellStyle name="常规 2 11 3 2 2" xfId="24140"/>
    <cellStyle name="好 4 2" xfId="24141"/>
    <cellStyle name="常规 17 3 3 3 2" xfId="24142"/>
    <cellStyle name="常规 2 11 3 3" xfId="24143"/>
    <cellStyle name="好 5" xfId="24144"/>
    <cellStyle name="常规 17 3 3 4" xfId="24145"/>
    <cellStyle name="常规 27 11 4 4" xfId="24146"/>
    <cellStyle name="常规 17 3 4" xfId="24147"/>
    <cellStyle name="常规 22 3 4" xfId="24148"/>
    <cellStyle name="常规 17 3 4 2" xfId="24149"/>
    <cellStyle name="常规 22 3 4 2" xfId="24150"/>
    <cellStyle name="常规 17 3 4 2 2" xfId="24151"/>
    <cellStyle name="常规 2 11 4 2" xfId="24152"/>
    <cellStyle name="常规 17 3 4 3" xfId="24153"/>
    <cellStyle name="常规 2 11 4 2 2" xfId="24154"/>
    <cellStyle name="常规 17 3 4 3 2" xfId="24155"/>
    <cellStyle name="常规 2 11 4 3" xfId="24156"/>
    <cellStyle name="常规 17 3 4 4" xfId="24157"/>
    <cellStyle name="常规 17 3 5" xfId="24158"/>
    <cellStyle name="常规 22 3 5" xfId="24159"/>
    <cellStyle name="常规 26 5 18" xfId="24160"/>
    <cellStyle name="常规 17 3 5 2" xfId="24161"/>
    <cellStyle name="常规 22 3 5 2" xfId="24162"/>
    <cellStyle name="常规 26 29 17 2" xfId="24163"/>
    <cellStyle name="常规 26 34 17 2" xfId="24164"/>
    <cellStyle name="常规 27 13 3 3 2" xfId="24165"/>
    <cellStyle name="常规 19 2 3 2" xfId="24166"/>
    <cellStyle name="常规 24 2 3 2" xfId="24167"/>
    <cellStyle name="常规 17 3 6" xfId="24168"/>
    <cellStyle name="常规 22 3 6" xfId="24169"/>
    <cellStyle name="常规 26 47 13" xfId="24170"/>
    <cellStyle name="常规 24 2 3 2 2" xfId="24171"/>
    <cellStyle name="常规 17 3 6 2" xfId="24172"/>
    <cellStyle name="常规 22 3 6 2" xfId="24173"/>
    <cellStyle name="常规 24 2 3 3" xfId="24174"/>
    <cellStyle name="常规 17 3 7" xfId="24175"/>
    <cellStyle name="常规 22 3 7" xfId="24176"/>
    <cellStyle name="常规 17 3 7 2" xfId="24177"/>
    <cellStyle name="常规 22 3 7 2" xfId="24178"/>
    <cellStyle name="常规 24 2 3 4" xfId="24179"/>
    <cellStyle name="常规 17 3 8" xfId="24180"/>
    <cellStyle name="常规 22 3 8" xfId="24181"/>
    <cellStyle name="常规 17 3 8 2" xfId="24182"/>
    <cellStyle name="常规 22 3 8 2" xfId="24183"/>
    <cellStyle name="常规 24 2 3 5" xfId="24184"/>
    <cellStyle name="常规 17 3 9" xfId="24185"/>
    <cellStyle name="常规 22 3 9" xfId="24186"/>
    <cellStyle name="常规 17 3 9 2" xfId="24187"/>
    <cellStyle name="常规 22 3 9 2" xfId="24188"/>
    <cellStyle name="常规 17 35" xfId="24189"/>
    <cellStyle name="常规 17 40" xfId="24190"/>
    <cellStyle name="常规 22 35" xfId="24191"/>
    <cellStyle name="常规 22 40" xfId="24192"/>
    <cellStyle name="常规 34 3 7" xfId="24193"/>
    <cellStyle name="常规 29 3 7" xfId="24194"/>
    <cellStyle name="常规 17 35 10" xfId="24195"/>
    <cellStyle name="常规 17 40 10" xfId="24196"/>
    <cellStyle name="常规 22 35 10" xfId="24197"/>
    <cellStyle name="常规 22 40 10" xfId="24198"/>
    <cellStyle name="常规 29 3 7 2" xfId="24199"/>
    <cellStyle name="常规 17 35 10 2" xfId="24200"/>
    <cellStyle name="常规 17 40 10 2" xfId="24201"/>
    <cellStyle name="常规 22 35 10 2" xfId="24202"/>
    <cellStyle name="常规 22 40 10 2" xfId="24203"/>
    <cellStyle name="常规 34 3 8" xfId="24204"/>
    <cellStyle name="常规 29 3 8" xfId="24205"/>
    <cellStyle name="常规 17 35 11" xfId="24206"/>
    <cellStyle name="常规 17 40 11" xfId="24207"/>
    <cellStyle name="常规 22 35 11" xfId="24208"/>
    <cellStyle name="常规 22 40 11" xfId="24209"/>
    <cellStyle name="常规 29 3 8 2" xfId="24210"/>
    <cellStyle name="常规 17 35 11 2" xfId="24211"/>
    <cellStyle name="常规 17 40 11 2" xfId="24212"/>
    <cellStyle name="常规 22 35 11 2" xfId="24213"/>
    <cellStyle name="常规 22 40 11 2" xfId="24214"/>
    <cellStyle name="常规 2 2 4" xfId="24215"/>
    <cellStyle name="常规 34 3 9" xfId="24216"/>
    <cellStyle name="常规 29 3 9" xfId="24217"/>
    <cellStyle name="常规 17 35 12" xfId="24218"/>
    <cellStyle name="常规 17 40 12" xfId="24219"/>
    <cellStyle name="常规 22 35 12" xfId="24220"/>
    <cellStyle name="常规 22 40 12" xfId="24221"/>
    <cellStyle name="常规 17 35 12 2" xfId="24222"/>
    <cellStyle name="常规 17 40 12 2" xfId="24223"/>
    <cellStyle name="常规 22 35 12 2" xfId="24224"/>
    <cellStyle name="常规 22 40 12 2" xfId="24225"/>
    <cellStyle name="常规 2 3 4" xfId="24226"/>
    <cellStyle name="常规 17 35 13" xfId="24227"/>
    <cellStyle name="常规 17 40 13" xfId="24228"/>
    <cellStyle name="常规 22 35 13" xfId="24229"/>
    <cellStyle name="常规 22 40 13" xfId="24230"/>
    <cellStyle name="常规 17 35 13 2" xfId="24231"/>
    <cellStyle name="常规 17 40 13 2" xfId="24232"/>
    <cellStyle name="常规 22 35 13 2" xfId="24233"/>
    <cellStyle name="常规 22 40 13 2" xfId="24234"/>
    <cellStyle name="常规 2 4 4" xfId="24235"/>
    <cellStyle name="常规 17 35 14" xfId="24236"/>
    <cellStyle name="常规 17 40 14" xfId="24237"/>
    <cellStyle name="常规 22 35 14" xfId="24238"/>
    <cellStyle name="常规 22 40 14" xfId="24239"/>
    <cellStyle name="常规 17 35 14 2" xfId="24240"/>
    <cellStyle name="常规 17 40 14 2" xfId="24241"/>
    <cellStyle name="常规 22 35 14 2" xfId="24242"/>
    <cellStyle name="常规 22 40 14 2" xfId="24243"/>
    <cellStyle name="常规 2 5 4" xfId="24244"/>
    <cellStyle name="常规 17 35 15" xfId="24245"/>
    <cellStyle name="常规 17 40 15" xfId="24246"/>
    <cellStyle name="常规 22 35 15" xfId="24247"/>
    <cellStyle name="常规 22 40 15" xfId="24248"/>
    <cellStyle name="常规 17 35 15 2" xfId="24249"/>
    <cellStyle name="常规 17 40 15 2" xfId="24250"/>
    <cellStyle name="常规 22 35 15 2" xfId="24251"/>
    <cellStyle name="常规 22 40 15 2" xfId="24252"/>
    <cellStyle name="常规 2 6 4" xfId="24253"/>
    <cellStyle name="常规 17 35 16" xfId="24254"/>
    <cellStyle name="常规 17 40 16" xfId="24255"/>
    <cellStyle name="常规 22 35 16" xfId="24256"/>
    <cellStyle name="常规 22 40 16" xfId="24257"/>
    <cellStyle name="常规 17 35 16 2" xfId="24258"/>
    <cellStyle name="常规 17 40 16 2" xfId="24259"/>
    <cellStyle name="常规 22 35 16 2" xfId="24260"/>
    <cellStyle name="常规 22 40 16 2" xfId="24261"/>
    <cellStyle name="常规 2 7 4" xfId="24262"/>
    <cellStyle name="常规 17 35 17" xfId="24263"/>
    <cellStyle name="常规 17 40 17" xfId="24264"/>
    <cellStyle name="常规 22 35 17" xfId="24265"/>
    <cellStyle name="常规 22 40 17" xfId="24266"/>
    <cellStyle name="输入 2 4" xfId="24267"/>
    <cellStyle name="常规 17 35 17 2" xfId="24268"/>
    <cellStyle name="常规 17 40 17 2" xfId="24269"/>
    <cellStyle name="常规 22 35 17 2" xfId="24270"/>
    <cellStyle name="常规 22 40 17 2" xfId="24271"/>
    <cellStyle name="常规 2 8 4" xfId="24272"/>
    <cellStyle name="常规 17 35 18" xfId="24273"/>
    <cellStyle name="常规 17 40 18" xfId="24274"/>
    <cellStyle name="常规 22 35 18" xfId="24275"/>
    <cellStyle name="常规 22 40 18" xfId="24276"/>
    <cellStyle name="常规 17 35 2" xfId="24277"/>
    <cellStyle name="常规 17 40 2" xfId="24278"/>
    <cellStyle name="常规 22 35 2" xfId="24279"/>
    <cellStyle name="常规 22 40 2" xfId="24280"/>
    <cellStyle name="常规 17 35 2 2" xfId="24281"/>
    <cellStyle name="常规 17 40 2 2" xfId="24282"/>
    <cellStyle name="常规 22 35 2 2" xfId="24283"/>
    <cellStyle name="常规 22 40 2 2" xfId="24284"/>
    <cellStyle name="常规 17 35 2 2 2" xfId="24285"/>
    <cellStyle name="常规 17 40 2 2 2" xfId="24286"/>
    <cellStyle name="常规 17 35 2 4" xfId="24287"/>
    <cellStyle name="常规 17 40 2 4" xfId="24288"/>
    <cellStyle name="常规 17 35 3" xfId="24289"/>
    <cellStyle name="常规 17 40 3" xfId="24290"/>
    <cellStyle name="常规 22 35 3" xfId="24291"/>
    <cellStyle name="常规 22 40 3" xfId="24292"/>
    <cellStyle name="常规 17 35 3 2" xfId="24293"/>
    <cellStyle name="常规 17 40 3 2" xfId="24294"/>
    <cellStyle name="常规 22 35 3 2" xfId="24295"/>
    <cellStyle name="常规 22 40 3 2" xfId="24296"/>
    <cellStyle name="常规 17 49 6" xfId="24297"/>
    <cellStyle name="常规 22 49 6" xfId="24298"/>
    <cellStyle name="常规 17 35 3 2 2" xfId="24299"/>
    <cellStyle name="常规 17 40 3 2 2" xfId="24300"/>
    <cellStyle name="常规 17 35 3 3 2" xfId="24301"/>
    <cellStyle name="常规 17 40 3 3 2" xfId="24302"/>
    <cellStyle name="常规 17 35 3 4" xfId="24303"/>
    <cellStyle name="常规 17 40 3 4" xfId="24304"/>
    <cellStyle name="常规 17 35 4" xfId="24305"/>
    <cellStyle name="常规 17 40 4" xfId="24306"/>
    <cellStyle name="常规 22 35 4" xfId="24307"/>
    <cellStyle name="常规 22 40 4" xfId="24308"/>
    <cellStyle name="常规 17 35 4 2" xfId="24309"/>
    <cellStyle name="常规 17 40 4 2" xfId="24310"/>
    <cellStyle name="常规 22 35 4 2" xfId="24311"/>
    <cellStyle name="常规 22 40 4 2" xfId="24312"/>
    <cellStyle name="常规 2 3 12" xfId="24313"/>
    <cellStyle name="常规 17 35 4 2 2" xfId="24314"/>
    <cellStyle name="常规 17 40 4 2 2" xfId="24315"/>
    <cellStyle name="常规 17 35 4 3 2" xfId="24316"/>
    <cellStyle name="常规 17 40 4 3 2" xfId="24317"/>
    <cellStyle name="常规 17 35 4 4" xfId="24318"/>
    <cellStyle name="常规 17 40 4 4" xfId="24319"/>
    <cellStyle name="常规 17 35 5" xfId="24320"/>
    <cellStyle name="常规 17 40 5" xfId="24321"/>
    <cellStyle name="常规 22 35 5" xfId="24322"/>
    <cellStyle name="常规 22 40 5" xfId="24323"/>
    <cellStyle name="常规 17 35 5 2" xfId="24324"/>
    <cellStyle name="常规 17 40 5 2" xfId="24325"/>
    <cellStyle name="常规 22 35 5 2" xfId="24326"/>
    <cellStyle name="常规 22 40 5 2" xfId="24327"/>
    <cellStyle name="常规 17 35 6" xfId="24328"/>
    <cellStyle name="常规 17 40 6" xfId="24329"/>
    <cellStyle name="常规 22 35 6" xfId="24330"/>
    <cellStyle name="常规 22 40 6" xfId="24331"/>
    <cellStyle name="常规 17 35 6 2" xfId="24332"/>
    <cellStyle name="常规 17 40 6 2" xfId="24333"/>
    <cellStyle name="常规 22 35 6 2" xfId="24334"/>
    <cellStyle name="常规 22 40 6 2" xfId="24335"/>
    <cellStyle name="千位分隔 5 10 2 5" xfId="24336"/>
    <cellStyle name="常规 26 15 3 2" xfId="24337"/>
    <cellStyle name="常规 26 20 3 2" xfId="24338"/>
    <cellStyle name="常规 17 35 7" xfId="24339"/>
    <cellStyle name="常规 17 40 7" xfId="24340"/>
    <cellStyle name="常规 22 35 7" xfId="24341"/>
    <cellStyle name="常规 22 40 7" xfId="24342"/>
    <cellStyle name="千位分隔 5 10 2 6" xfId="24343"/>
    <cellStyle name="常规 3 19 10 2" xfId="24344"/>
    <cellStyle name="常规 3 24 10 2" xfId="24345"/>
    <cellStyle name="常规 23 28 3 2" xfId="24346"/>
    <cellStyle name="常规 23 33 3 2" xfId="24347"/>
    <cellStyle name="常规 17 35 8" xfId="24348"/>
    <cellStyle name="常规 17 40 8" xfId="24349"/>
    <cellStyle name="常规 22 35 8" xfId="24350"/>
    <cellStyle name="常规 22 40 8" xfId="24351"/>
    <cellStyle name="常规 17 36" xfId="24352"/>
    <cellStyle name="常规 17 41" xfId="24353"/>
    <cellStyle name="常规 22 36" xfId="24354"/>
    <cellStyle name="常规 22 41" xfId="24355"/>
    <cellStyle name="常规 29 8 7" xfId="24356"/>
    <cellStyle name="常规 17 36 10" xfId="24357"/>
    <cellStyle name="常规 17 41 10" xfId="24358"/>
    <cellStyle name="常规 22 36 10" xfId="24359"/>
    <cellStyle name="常规 22 41 10" xfId="24360"/>
    <cellStyle name="常规 17 36 10 2" xfId="24361"/>
    <cellStyle name="常规 17 41 10 2" xfId="24362"/>
    <cellStyle name="常规 22 36 10 2" xfId="24363"/>
    <cellStyle name="常规 22 41 10 2" xfId="24364"/>
    <cellStyle name="常规 17 36 11" xfId="24365"/>
    <cellStyle name="常规 17 41 11" xfId="24366"/>
    <cellStyle name="常规 22 36 11" xfId="24367"/>
    <cellStyle name="常规 22 41 11" xfId="24368"/>
    <cellStyle name="常规 17 36 11 2" xfId="24369"/>
    <cellStyle name="常规 17 41 11 2" xfId="24370"/>
    <cellStyle name="常规 22 36 11 2" xfId="24371"/>
    <cellStyle name="常规 22 41 11 2" xfId="24372"/>
    <cellStyle name="常规 17 36 14 2" xfId="24373"/>
    <cellStyle name="常规 17 41 14 2" xfId="24374"/>
    <cellStyle name="常规 22 36 14 2" xfId="24375"/>
    <cellStyle name="常规 22 41 14 2" xfId="24376"/>
    <cellStyle name="常规 17 36 15" xfId="24377"/>
    <cellStyle name="常规 17 41 15" xfId="24378"/>
    <cellStyle name="常规 22 36 15" xfId="24379"/>
    <cellStyle name="常规 22 41 15" xfId="24380"/>
    <cellStyle name="常规 17 36 15 2" xfId="24381"/>
    <cellStyle name="常规 17 41 15 2" xfId="24382"/>
    <cellStyle name="常规 22 36 15 2" xfId="24383"/>
    <cellStyle name="常规 22 41 15 2" xfId="24384"/>
    <cellStyle name="常规 17 36 16" xfId="24385"/>
    <cellStyle name="常规 17 41 16" xfId="24386"/>
    <cellStyle name="常规 22 36 16" xfId="24387"/>
    <cellStyle name="常规 22 41 16" xfId="24388"/>
    <cellStyle name="常规 17 36 16 2" xfId="24389"/>
    <cellStyle name="常规 17 41 16 2" xfId="24390"/>
    <cellStyle name="常规 22 36 16 2" xfId="24391"/>
    <cellStyle name="常规 22 41 16 2" xfId="24392"/>
    <cellStyle name="常规 17 36 17" xfId="24393"/>
    <cellStyle name="常规 17 41 17" xfId="24394"/>
    <cellStyle name="常规 22 36 17" xfId="24395"/>
    <cellStyle name="常规 22 41 17" xfId="24396"/>
    <cellStyle name="常规 17 36 17 2" xfId="24397"/>
    <cellStyle name="常规 17 41 17 2" xfId="24398"/>
    <cellStyle name="常规 22 36 17 2" xfId="24399"/>
    <cellStyle name="常规 22 41 17 2" xfId="24400"/>
    <cellStyle name="常规 17 36 18" xfId="24401"/>
    <cellStyle name="常规 17 41 18" xfId="24402"/>
    <cellStyle name="常规 22 36 18" xfId="24403"/>
    <cellStyle name="常规 22 41 18" xfId="24404"/>
    <cellStyle name="常规 17 36 2 4" xfId="24405"/>
    <cellStyle name="常规 17 41 2 4" xfId="24406"/>
    <cellStyle name="常规 17 36 3 2" xfId="24407"/>
    <cellStyle name="常规 17 41 3 2" xfId="24408"/>
    <cellStyle name="常规 22 36 3 2" xfId="24409"/>
    <cellStyle name="常规 22 41 3 2" xfId="24410"/>
    <cellStyle name="常规 27 49 6" xfId="24411"/>
    <cellStyle name="常规 17 36 3 2 2" xfId="24412"/>
    <cellStyle name="常规 17 41 3 2 2" xfId="24413"/>
    <cellStyle name="常规 17 36 3 3 2" xfId="24414"/>
    <cellStyle name="常规 17 41 3 3 2" xfId="24415"/>
    <cellStyle name="常规 27 18 2 2 2" xfId="24416"/>
    <cellStyle name="常规 27 23 2 2 2" xfId="24417"/>
    <cellStyle name="常规 17 36 3 4" xfId="24418"/>
    <cellStyle name="常规 17 41 3 4" xfId="24419"/>
    <cellStyle name="常规 17 36 4 2" xfId="24420"/>
    <cellStyle name="常规 17 41 4 2" xfId="24421"/>
    <cellStyle name="常规 22 36 4 2" xfId="24422"/>
    <cellStyle name="常规 22 41 4 2" xfId="24423"/>
    <cellStyle name="常规 17 36 4 2 2" xfId="24424"/>
    <cellStyle name="常规 17 41 4 2 2" xfId="24425"/>
    <cellStyle name="常规 17 36 4 3 2" xfId="24426"/>
    <cellStyle name="常规 17 41 4 3 2" xfId="24427"/>
    <cellStyle name="常规 27 18 2 3 2" xfId="24428"/>
    <cellStyle name="常规 27 23 2 3 2" xfId="24429"/>
    <cellStyle name="常规 17 36 4 4" xfId="24430"/>
    <cellStyle name="常规 17 41 4 4" xfId="24431"/>
    <cellStyle name="常规 17 36 5" xfId="24432"/>
    <cellStyle name="常规 17 41 5" xfId="24433"/>
    <cellStyle name="常规 22 36 5" xfId="24434"/>
    <cellStyle name="常规 22 41 5" xfId="24435"/>
    <cellStyle name="常规 17 36 5 2" xfId="24436"/>
    <cellStyle name="常规 17 41 5 2" xfId="24437"/>
    <cellStyle name="常规 22 36 5 2" xfId="24438"/>
    <cellStyle name="常规 22 41 5 2" xfId="24439"/>
    <cellStyle name="常规 17 36 6" xfId="24440"/>
    <cellStyle name="常规 17 41 6" xfId="24441"/>
    <cellStyle name="常规 22 36 6" xfId="24442"/>
    <cellStyle name="常规 22 41 6" xfId="24443"/>
    <cellStyle name="常规 17 36 6 2" xfId="24444"/>
    <cellStyle name="常规 17 41 6 2" xfId="24445"/>
    <cellStyle name="常规 22 36 6 2" xfId="24446"/>
    <cellStyle name="常规 22 41 6 2" xfId="24447"/>
    <cellStyle name="常规 26 15 4 2" xfId="24448"/>
    <cellStyle name="常规 26 20 4 2" xfId="24449"/>
    <cellStyle name="常规 17 36 7" xfId="24450"/>
    <cellStyle name="常规 17 41 7" xfId="24451"/>
    <cellStyle name="常规 22 36 7" xfId="24452"/>
    <cellStyle name="常规 22 41 7" xfId="24453"/>
    <cellStyle name="常规 17 36 7 2" xfId="24454"/>
    <cellStyle name="常规 17 41 7 2" xfId="24455"/>
    <cellStyle name="常规 22 36 7 2" xfId="24456"/>
    <cellStyle name="常规 22 41 7 2" xfId="24457"/>
    <cellStyle name="常规 3 19 11 2" xfId="24458"/>
    <cellStyle name="常规 3 24 11 2" xfId="24459"/>
    <cellStyle name="常规 23 28 4 2" xfId="24460"/>
    <cellStyle name="常规 23 33 4 2" xfId="24461"/>
    <cellStyle name="常规 17 36 8" xfId="24462"/>
    <cellStyle name="常规 17 41 8" xfId="24463"/>
    <cellStyle name="常规 22 36 8" xfId="24464"/>
    <cellStyle name="常规 22 41 8" xfId="24465"/>
    <cellStyle name="常规 17 36 8 2" xfId="24466"/>
    <cellStyle name="常规 17 41 8 2" xfId="24467"/>
    <cellStyle name="常规 22 36 8 2" xfId="24468"/>
    <cellStyle name="常规 22 41 8 2" xfId="24469"/>
    <cellStyle name="常规 17 36 9 2" xfId="24470"/>
    <cellStyle name="常规 17 41 9 2" xfId="24471"/>
    <cellStyle name="常规 22 36 9 2" xfId="24472"/>
    <cellStyle name="常规 22 41 9 2" xfId="24473"/>
    <cellStyle name="常规 5 3 2" xfId="24474"/>
    <cellStyle name="常规 17 37" xfId="24475"/>
    <cellStyle name="常规 17 42" xfId="24476"/>
    <cellStyle name="常规 22 37" xfId="24477"/>
    <cellStyle name="常规 22 42" xfId="24478"/>
    <cellStyle name="常规 17 37 10" xfId="24479"/>
    <cellStyle name="常规 17 42 10" xfId="24480"/>
    <cellStyle name="常规 22 37 10" xfId="24481"/>
    <cellStyle name="常规 22 42 10" xfId="24482"/>
    <cellStyle name="常规 17 37 10 2" xfId="24483"/>
    <cellStyle name="常规 17 42 10 2" xfId="24484"/>
    <cellStyle name="常规 22 37 10 2" xfId="24485"/>
    <cellStyle name="常规 22 42 10 2" xfId="24486"/>
    <cellStyle name="常规 17 37 11" xfId="24487"/>
    <cellStyle name="常规 17 42 11" xfId="24488"/>
    <cellStyle name="常规 22 37 11" xfId="24489"/>
    <cellStyle name="常规 22 42 11" xfId="24490"/>
    <cellStyle name="常规 17 37 11 2" xfId="24491"/>
    <cellStyle name="常规 17 42 11 2" xfId="24492"/>
    <cellStyle name="常规 22 37 11 2" xfId="24493"/>
    <cellStyle name="常规 22 42 11 2" xfId="24494"/>
    <cellStyle name="常规 17 37 12 2" xfId="24495"/>
    <cellStyle name="常规 17 42 12 2" xfId="24496"/>
    <cellStyle name="常规 22 37 12 2" xfId="24497"/>
    <cellStyle name="常规 22 42 12 2" xfId="24498"/>
    <cellStyle name="常规 17 37 13 2" xfId="24499"/>
    <cellStyle name="常规 17 42 13 2" xfId="24500"/>
    <cellStyle name="常规 22 37 13 2" xfId="24501"/>
    <cellStyle name="常规 22 42 13 2" xfId="24502"/>
    <cellStyle name="常规 17 37 14" xfId="24503"/>
    <cellStyle name="常规 17 42 14" xfId="24504"/>
    <cellStyle name="常规 22 37 14" xfId="24505"/>
    <cellStyle name="常规 22 42 14" xfId="24506"/>
    <cellStyle name="常规 17 37 14 2" xfId="24507"/>
    <cellStyle name="常规 17 42 14 2" xfId="24508"/>
    <cellStyle name="常规 22 37 14 2" xfId="24509"/>
    <cellStyle name="常规 22 42 14 2" xfId="24510"/>
    <cellStyle name="常规 17 37 15" xfId="24511"/>
    <cellStyle name="常规 17 42 15" xfId="24512"/>
    <cellStyle name="常规 22 37 15" xfId="24513"/>
    <cellStyle name="常规 22 42 15" xfId="24514"/>
    <cellStyle name="常规 17 37 15 2" xfId="24515"/>
    <cellStyle name="常规 17 42 15 2" xfId="24516"/>
    <cellStyle name="常规 22 37 15 2" xfId="24517"/>
    <cellStyle name="常规 22 42 15 2" xfId="24518"/>
    <cellStyle name="常规 17 37 16" xfId="24519"/>
    <cellStyle name="常规 17 42 16" xfId="24520"/>
    <cellStyle name="常规 22 37 16" xfId="24521"/>
    <cellStyle name="常规 22 42 16" xfId="24522"/>
    <cellStyle name="常规 17 37 16 2" xfId="24523"/>
    <cellStyle name="常规 17 42 16 2" xfId="24524"/>
    <cellStyle name="常规 22 37 16 2" xfId="24525"/>
    <cellStyle name="常规 22 42 16 2" xfId="24526"/>
    <cellStyle name="常规 17 37 17" xfId="24527"/>
    <cellStyle name="常规 17 42 17" xfId="24528"/>
    <cellStyle name="常规 22 37 17" xfId="24529"/>
    <cellStyle name="常规 22 42 17" xfId="24530"/>
    <cellStyle name="常规 17 37 17 2" xfId="24531"/>
    <cellStyle name="常规 17 42 17 2" xfId="24532"/>
    <cellStyle name="常规 22 37 17 2" xfId="24533"/>
    <cellStyle name="常规 22 42 17 2" xfId="24534"/>
    <cellStyle name="常规 17 37 18" xfId="24535"/>
    <cellStyle name="常规 17 42 18" xfId="24536"/>
    <cellStyle name="常规 22 37 18" xfId="24537"/>
    <cellStyle name="常规 22 42 18" xfId="24538"/>
    <cellStyle name="常规 5 3 2 2" xfId="24539"/>
    <cellStyle name="常规 17 37 2" xfId="24540"/>
    <cellStyle name="常规 17 42 2" xfId="24541"/>
    <cellStyle name="常规 22 37 2" xfId="24542"/>
    <cellStyle name="常规 22 42 2" xfId="24543"/>
    <cellStyle name="常规 5 3 2 2 2" xfId="24544"/>
    <cellStyle name="常规 17 37 2 2" xfId="24545"/>
    <cellStyle name="常规 17 42 2 2" xfId="24546"/>
    <cellStyle name="常规 22 37 2 2" xfId="24547"/>
    <cellStyle name="常规 22 42 2 2" xfId="24548"/>
    <cellStyle name="常规 5 3 2 2 2 2" xfId="24549"/>
    <cellStyle name="常规 17 37 2 2 2" xfId="24550"/>
    <cellStyle name="常规 17 42 2 2 2" xfId="24551"/>
    <cellStyle name="常规 5 3 2 2 3" xfId="24552"/>
    <cellStyle name="常规 17 37 2 3" xfId="24553"/>
    <cellStyle name="常规 17 42 2 3" xfId="24554"/>
    <cellStyle name="常规 23 46 15" xfId="24555"/>
    <cellStyle name="常规 17 37 2 3 2" xfId="24556"/>
    <cellStyle name="常规 17 42 2 3 2" xfId="24557"/>
    <cellStyle name="常规 5 3 2 2 4" xfId="24558"/>
    <cellStyle name="常规 17 37 2 4" xfId="24559"/>
    <cellStyle name="常规 17 42 2 4" xfId="24560"/>
    <cellStyle name="常规 5 3 2 3" xfId="24561"/>
    <cellStyle name="常规 17 37 3" xfId="24562"/>
    <cellStyle name="常规 17 42 3" xfId="24563"/>
    <cellStyle name="常规 22 37 3" xfId="24564"/>
    <cellStyle name="常规 22 42 3" xfId="24565"/>
    <cellStyle name="常规 5 3 2 3 2" xfId="24566"/>
    <cellStyle name="常规 17 37 3 2" xfId="24567"/>
    <cellStyle name="常规 17 42 3 2" xfId="24568"/>
    <cellStyle name="常规 22 37 3 2" xfId="24569"/>
    <cellStyle name="常规 22 42 3 2" xfId="24570"/>
    <cellStyle name="常规 17 37 3 2 2" xfId="24571"/>
    <cellStyle name="常规 17 42 3 2 2" xfId="24572"/>
    <cellStyle name="常规 17 37 3 3" xfId="24573"/>
    <cellStyle name="常规 17 42 3 3" xfId="24574"/>
    <cellStyle name="常规 17 37 3 3 2" xfId="24575"/>
    <cellStyle name="常规 17 42 3 3 2" xfId="24576"/>
    <cellStyle name="常规 34 2 2 2" xfId="24577"/>
    <cellStyle name="常规 29 2 2 2" xfId="24578"/>
    <cellStyle name="常规 27 18 3 2 2" xfId="24579"/>
    <cellStyle name="常规 27 23 3 2 2" xfId="24580"/>
    <cellStyle name="常规 17 37 3 4" xfId="24581"/>
    <cellStyle name="常规 17 42 3 4" xfId="24582"/>
    <cellStyle name="常规 5 3 2 4" xfId="24583"/>
    <cellStyle name="常规 17 37 4" xfId="24584"/>
    <cellStyle name="常规 17 42 4" xfId="24585"/>
    <cellStyle name="常规 22 37 4" xfId="24586"/>
    <cellStyle name="常规 22 42 4" xfId="24587"/>
    <cellStyle name="常规 17 37 4 2" xfId="24588"/>
    <cellStyle name="常规 17 42 4 2" xfId="24589"/>
    <cellStyle name="常规 22 37 4 2" xfId="24590"/>
    <cellStyle name="常规 22 42 4 2" xfId="24591"/>
    <cellStyle name="常规 17 37 4 2 2" xfId="24592"/>
    <cellStyle name="常规 17 42 4 2 2" xfId="24593"/>
    <cellStyle name="常规 17 37 4 3" xfId="24594"/>
    <cellStyle name="常规 17 42 4 3" xfId="24595"/>
    <cellStyle name="常规 17 37 4 3 2" xfId="24596"/>
    <cellStyle name="常规 17 42 4 3 2" xfId="24597"/>
    <cellStyle name="常规 34 2 3 2" xfId="24598"/>
    <cellStyle name="常规 29 2 3 2" xfId="24599"/>
    <cellStyle name="常规 27 18 3 3 2" xfId="24600"/>
    <cellStyle name="常规 27 23 3 3 2" xfId="24601"/>
    <cellStyle name="常规 17 37 4 4" xfId="24602"/>
    <cellStyle name="常规 17 42 4 4" xfId="24603"/>
    <cellStyle name="常规 5 3 2 5" xfId="24604"/>
    <cellStyle name="常规 17 37 5" xfId="24605"/>
    <cellStyle name="常规 17 42 5" xfId="24606"/>
    <cellStyle name="常规 22 37 5" xfId="24607"/>
    <cellStyle name="常规 22 42 5" xfId="24608"/>
    <cellStyle name="常规 9 3 18" xfId="24609"/>
    <cellStyle name="常规 17 37 5 2" xfId="24610"/>
    <cellStyle name="常规 17 42 5 2" xfId="24611"/>
    <cellStyle name="常规 22 37 5 2" xfId="24612"/>
    <cellStyle name="常规 22 42 5 2" xfId="24613"/>
    <cellStyle name="常规 5 3 2 6" xfId="24614"/>
    <cellStyle name="常规 17 37 6" xfId="24615"/>
    <cellStyle name="常规 17 42 6" xfId="24616"/>
    <cellStyle name="常规 22 37 6" xfId="24617"/>
    <cellStyle name="常规 22 42 6" xfId="24618"/>
    <cellStyle name="常规 17 37 6 2" xfId="24619"/>
    <cellStyle name="常规 17 42 6 2" xfId="24620"/>
    <cellStyle name="常规 22 37 6 2" xfId="24621"/>
    <cellStyle name="常规 22 42 6 2" xfId="24622"/>
    <cellStyle name="常规 26 15 5 2" xfId="24623"/>
    <cellStyle name="常规 26 20 5 2" xfId="24624"/>
    <cellStyle name="常规 17 37 7" xfId="24625"/>
    <cellStyle name="常规 17 42 7" xfId="24626"/>
    <cellStyle name="常规 22 37 7" xfId="24627"/>
    <cellStyle name="常规 22 42 7" xfId="24628"/>
    <cellStyle name="常规 17 37 7 2" xfId="24629"/>
    <cellStyle name="常规 17 42 7 2" xfId="24630"/>
    <cellStyle name="常规 22 37 7 2" xfId="24631"/>
    <cellStyle name="常规 22 42 7 2" xfId="24632"/>
    <cellStyle name="常规 3 19 12 2" xfId="24633"/>
    <cellStyle name="常规 3 24 12 2" xfId="24634"/>
    <cellStyle name="常规 23 28 5 2" xfId="24635"/>
    <cellStyle name="常规 23 33 5 2" xfId="24636"/>
    <cellStyle name="常规 17 37 8" xfId="24637"/>
    <cellStyle name="常规 17 42 8" xfId="24638"/>
    <cellStyle name="常规 22 37 8" xfId="24639"/>
    <cellStyle name="常规 22 42 8" xfId="24640"/>
    <cellStyle name="常规 17 37 8 2" xfId="24641"/>
    <cellStyle name="常规 17 42 8 2" xfId="24642"/>
    <cellStyle name="常规 22 37 8 2" xfId="24643"/>
    <cellStyle name="常规 22 42 8 2" xfId="24644"/>
    <cellStyle name="常规 5 3 3" xfId="24645"/>
    <cellStyle name="常规 17 38" xfId="24646"/>
    <cellStyle name="常规 17 43" xfId="24647"/>
    <cellStyle name="常规 22 38" xfId="24648"/>
    <cellStyle name="常规 22 43" xfId="24649"/>
    <cellStyle name="常规 17 38 10" xfId="24650"/>
    <cellStyle name="常规 17 43 10" xfId="24651"/>
    <cellStyle name="常规 22 38 10" xfId="24652"/>
    <cellStyle name="常规 22 43 10" xfId="24653"/>
    <cellStyle name="常规 17 38 11 2" xfId="24654"/>
    <cellStyle name="常规 17 43 11 2" xfId="24655"/>
    <cellStyle name="常规 22 38 11 2" xfId="24656"/>
    <cellStyle name="常规 22 43 11 2" xfId="24657"/>
    <cellStyle name="常规 17 38 12 2" xfId="24658"/>
    <cellStyle name="常规 17 43 12 2" xfId="24659"/>
    <cellStyle name="常规 22 38 12 2" xfId="24660"/>
    <cellStyle name="常规 22 43 12 2" xfId="24661"/>
    <cellStyle name="常规 17 38 13" xfId="24662"/>
    <cellStyle name="常规 17 43 13" xfId="24663"/>
    <cellStyle name="常规 22 38 13" xfId="24664"/>
    <cellStyle name="常规 22 43 13" xfId="24665"/>
    <cellStyle name="常规 17 38 13 2" xfId="24666"/>
    <cellStyle name="常规 17 43 13 2" xfId="24667"/>
    <cellStyle name="常规 22 38 13 2" xfId="24668"/>
    <cellStyle name="常规 22 43 13 2" xfId="24669"/>
    <cellStyle name="常规 17 38 14" xfId="24670"/>
    <cellStyle name="常规 17 43 14" xfId="24671"/>
    <cellStyle name="常规 22 38 14" xfId="24672"/>
    <cellStyle name="常规 22 43 14" xfId="24673"/>
    <cellStyle name="常规 17 38 15" xfId="24674"/>
    <cellStyle name="常规 17 43 15" xfId="24675"/>
    <cellStyle name="常规 22 38 15" xfId="24676"/>
    <cellStyle name="常规 22 43 15" xfId="24677"/>
    <cellStyle name="常规 17 38 16" xfId="24678"/>
    <cellStyle name="常规 17 43 16" xfId="24679"/>
    <cellStyle name="常规 22 38 16" xfId="24680"/>
    <cellStyle name="常规 22 43 16" xfId="24681"/>
    <cellStyle name="常规 17 38 16 2" xfId="24682"/>
    <cellStyle name="常规 17 43 16 2" xfId="24683"/>
    <cellStyle name="常规 22 38 16 2" xfId="24684"/>
    <cellStyle name="常规 22 43 16 2" xfId="24685"/>
    <cellStyle name="常规 17 38 17 2" xfId="24686"/>
    <cellStyle name="常规 17 43 17 2" xfId="24687"/>
    <cellStyle name="常规 22 38 17 2" xfId="24688"/>
    <cellStyle name="常规 22 43 17 2" xfId="24689"/>
    <cellStyle name="常规 17 38 18" xfId="24690"/>
    <cellStyle name="常规 17 43 18" xfId="24691"/>
    <cellStyle name="常规 22 38 18" xfId="24692"/>
    <cellStyle name="常规 22 43 18" xfId="24693"/>
    <cellStyle name="常规 17 38 2 2" xfId="24694"/>
    <cellStyle name="常规 17 43 2 2" xfId="24695"/>
    <cellStyle name="常规 22 38 2 2" xfId="24696"/>
    <cellStyle name="常规 22 43 2 2" xfId="24697"/>
    <cellStyle name="常规 17 38 2 2 2" xfId="24698"/>
    <cellStyle name="常规 17 43 2 2 2" xfId="24699"/>
    <cellStyle name="常规 17 38 2 3" xfId="24700"/>
    <cellStyle name="常规 17 43 2 3" xfId="24701"/>
    <cellStyle name="常规 17 38 2 3 2" xfId="24702"/>
    <cellStyle name="常规 17 43 2 3 2" xfId="24703"/>
    <cellStyle name="常规 17 38 2 4" xfId="24704"/>
    <cellStyle name="常规 17 43 2 4" xfId="24705"/>
    <cellStyle name="常规 17 38 3" xfId="24706"/>
    <cellStyle name="常规 17 43 3" xfId="24707"/>
    <cellStyle name="常规 22 38 3" xfId="24708"/>
    <cellStyle name="常规 22 43 3" xfId="24709"/>
    <cellStyle name="常规 17 38 3 2" xfId="24710"/>
    <cellStyle name="常规 17 43 3 2" xfId="24711"/>
    <cellStyle name="常规 22 38 3 2" xfId="24712"/>
    <cellStyle name="常规 22 43 3 2" xfId="24713"/>
    <cellStyle name="常规 17 38 3 2 2" xfId="24714"/>
    <cellStyle name="常规 17 43 3 2 2" xfId="24715"/>
    <cellStyle name="常规 17 38 3 3" xfId="24716"/>
    <cellStyle name="常规 17 43 3 3" xfId="24717"/>
    <cellStyle name="常规 17 38 3 3 2" xfId="24718"/>
    <cellStyle name="常规 17 43 3 3 2" xfId="24719"/>
    <cellStyle name="常规 34 3 2 2" xfId="24720"/>
    <cellStyle name="常规 29 3 2 2" xfId="24721"/>
    <cellStyle name="常规 27 18 4 2 2" xfId="24722"/>
    <cellStyle name="常规 27 23 4 2 2" xfId="24723"/>
    <cellStyle name="常规 17 38 3 4" xfId="24724"/>
    <cellStyle name="常规 17 43 3 4" xfId="24725"/>
    <cellStyle name="常规 17 38 4" xfId="24726"/>
    <cellStyle name="常规 17 43 4" xfId="24727"/>
    <cellStyle name="常规 22 38 4" xfId="24728"/>
    <cellStyle name="常规 22 43 4" xfId="24729"/>
    <cellStyle name="常规 17 38 4 2" xfId="24730"/>
    <cellStyle name="常规 17 43 4 2" xfId="24731"/>
    <cellStyle name="常规 22 38 4 2" xfId="24732"/>
    <cellStyle name="常规 22 43 4 2" xfId="24733"/>
    <cellStyle name="常规 17 38 4 2 2" xfId="24734"/>
    <cellStyle name="常规 17 43 4 2 2" xfId="24735"/>
    <cellStyle name="常规 17 38 4 3" xfId="24736"/>
    <cellStyle name="常规 17 43 4 3" xfId="24737"/>
    <cellStyle name="常规 17 38 4 3 2" xfId="24738"/>
    <cellStyle name="常规 17 43 4 3 2" xfId="24739"/>
    <cellStyle name="常规 34 3 3 2" xfId="24740"/>
    <cellStyle name="常规 29 3 3 2" xfId="24741"/>
    <cellStyle name="常规 27 18 4 3 2" xfId="24742"/>
    <cellStyle name="常规 27 23 4 3 2" xfId="24743"/>
    <cellStyle name="常规 17 38 4 4" xfId="24744"/>
    <cellStyle name="常规 17 43 4 4" xfId="24745"/>
    <cellStyle name="常规 17 38 5" xfId="24746"/>
    <cellStyle name="常规 17 43 5" xfId="24747"/>
    <cellStyle name="常规 22 38 5" xfId="24748"/>
    <cellStyle name="常规 22 43 5" xfId="24749"/>
    <cellStyle name="常规 9 8 18" xfId="24750"/>
    <cellStyle name="常规 17 38 5 2" xfId="24751"/>
    <cellStyle name="常规 17 43 5 2" xfId="24752"/>
    <cellStyle name="常规 22 38 5 2" xfId="24753"/>
    <cellStyle name="常规 22 43 5 2" xfId="24754"/>
    <cellStyle name="常规 17 38 6" xfId="24755"/>
    <cellStyle name="常规 17 43 6" xfId="24756"/>
    <cellStyle name="常规 22 38 6" xfId="24757"/>
    <cellStyle name="常规 22 43 6" xfId="24758"/>
    <cellStyle name="常规 17 38 6 2" xfId="24759"/>
    <cellStyle name="常规 17 43 6 2" xfId="24760"/>
    <cellStyle name="常规 22 38 6 2" xfId="24761"/>
    <cellStyle name="常规 22 43 6 2" xfId="24762"/>
    <cellStyle name="常规 26 15 6 2" xfId="24763"/>
    <cellStyle name="常规 26 20 6 2" xfId="24764"/>
    <cellStyle name="常规 17 38 7" xfId="24765"/>
    <cellStyle name="常规 17 43 7" xfId="24766"/>
    <cellStyle name="常规 22 38 7" xfId="24767"/>
    <cellStyle name="常规 22 43 7" xfId="24768"/>
    <cellStyle name="常规 17 38 7 2" xfId="24769"/>
    <cellStyle name="常规 17 43 7 2" xfId="24770"/>
    <cellStyle name="常规 22 38 7 2" xfId="24771"/>
    <cellStyle name="常规 22 43 7 2" xfId="24772"/>
    <cellStyle name="常规 3 19 13 2" xfId="24773"/>
    <cellStyle name="常规 3 24 13 2" xfId="24774"/>
    <cellStyle name="常规 23 28 6 2" xfId="24775"/>
    <cellStyle name="常规 23 33 6 2" xfId="24776"/>
    <cellStyle name="常规 17 38 8" xfId="24777"/>
    <cellStyle name="常规 17 43 8" xfId="24778"/>
    <cellStyle name="常规 22 38 8" xfId="24779"/>
    <cellStyle name="常规 22 43 8" xfId="24780"/>
    <cellStyle name="常规 17 38 8 2" xfId="24781"/>
    <cellStyle name="常规 17 43 8 2" xfId="24782"/>
    <cellStyle name="常规 22 38 8 2" xfId="24783"/>
    <cellStyle name="常规 22 43 8 2" xfId="24784"/>
    <cellStyle name="常规 17 39 10" xfId="24785"/>
    <cellStyle name="常规 17 44 10" xfId="24786"/>
    <cellStyle name="常规 22 39 10" xfId="24787"/>
    <cellStyle name="常规 22 44 10" xfId="24788"/>
    <cellStyle name="常规 17 39 10 2" xfId="24789"/>
    <cellStyle name="常规 17 44 10 2" xfId="24790"/>
    <cellStyle name="常规 22 39 10 2" xfId="24791"/>
    <cellStyle name="常规 22 44 10 2" xfId="24792"/>
    <cellStyle name="常规 17 39 11 2" xfId="24793"/>
    <cellStyle name="常规 17 44 11 2" xfId="24794"/>
    <cellStyle name="常规 22 39 11 2" xfId="24795"/>
    <cellStyle name="常规 22 44 11 2" xfId="24796"/>
    <cellStyle name="常规 17 39 12" xfId="24797"/>
    <cellStyle name="常规 17 44 12" xfId="24798"/>
    <cellStyle name="常规 22 39 12" xfId="24799"/>
    <cellStyle name="常规 22 44 12" xfId="24800"/>
    <cellStyle name="常规 17 39 12 2" xfId="24801"/>
    <cellStyle name="常规 17 44 12 2" xfId="24802"/>
    <cellStyle name="常规 22 39 12 2" xfId="24803"/>
    <cellStyle name="常规 22 44 12 2" xfId="24804"/>
    <cellStyle name="常规 17 39 13" xfId="24805"/>
    <cellStyle name="常规 17 44 13" xfId="24806"/>
    <cellStyle name="常规 22 39 13" xfId="24807"/>
    <cellStyle name="常规 22 44 13" xfId="24808"/>
    <cellStyle name="常规 17 39 13 2" xfId="24809"/>
    <cellStyle name="常规 17 44 13 2" xfId="24810"/>
    <cellStyle name="常规 22 39 13 2" xfId="24811"/>
    <cellStyle name="常规 22 44 13 2" xfId="24812"/>
    <cellStyle name="常规 17 39 14" xfId="24813"/>
    <cellStyle name="常规 17 44 14" xfId="24814"/>
    <cellStyle name="常规 22 39 14" xfId="24815"/>
    <cellStyle name="常规 22 44 14" xfId="24816"/>
    <cellStyle name="常规 17 39 14 2" xfId="24817"/>
    <cellStyle name="常规 17 44 14 2" xfId="24818"/>
    <cellStyle name="常规 22 39 14 2" xfId="24819"/>
    <cellStyle name="常规 22 44 14 2" xfId="24820"/>
    <cellStyle name="常规 17 39 16 2" xfId="24821"/>
    <cellStyle name="常规 17 44 16 2" xfId="24822"/>
    <cellStyle name="常规 22 39 16 2" xfId="24823"/>
    <cellStyle name="常规 22 44 16 2" xfId="24824"/>
    <cellStyle name="常规 17 39 17" xfId="24825"/>
    <cellStyle name="常规 17 44 17" xfId="24826"/>
    <cellStyle name="常规 22 39 17" xfId="24827"/>
    <cellStyle name="常规 22 44 17" xfId="24828"/>
    <cellStyle name="常规 17 39 17 2" xfId="24829"/>
    <cellStyle name="常规 17 44 17 2" xfId="24830"/>
    <cellStyle name="常规 22 39 17 2" xfId="24831"/>
    <cellStyle name="常规 22 44 17 2" xfId="24832"/>
    <cellStyle name="常规 17 39 18" xfId="24833"/>
    <cellStyle name="常规 17 44 18" xfId="24834"/>
    <cellStyle name="常规 22 39 18" xfId="24835"/>
    <cellStyle name="常规 22 44 18" xfId="24836"/>
    <cellStyle name="常规 17 39 2 2 2" xfId="24837"/>
    <cellStyle name="常规 17 44 2 2 2" xfId="24838"/>
    <cellStyle name="常规 17 39 2 3" xfId="24839"/>
    <cellStyle name="常规 17 44 2 3" xfId="24840"/>
    <cellStyle name="常规 17 39 2 3 2" xfId="24841"/>
    <cellStyle name="常规 17 44 2 3 2" xfId="24842"/>
    <cellStyle name="常规 17 39 3 2" xfId="24843"/>
    <cellStyle name="常规 17 44 3 2" xfId="24844"/>
    <cellStyle name="常规 22 39 3 2" xfId="24845"/>
    <cellStyle name="常规 22 44 3 2" xfId="24846"/>
    <cellStyle name="常规 17 39 3 2 2" xfId="24847"/>
    <cellStyle name="常规 17 44 3 2 2" xfId="24848"/>
    <cellStyle name="常规 17 39 3 3" xfId="24849"/>
    <cellStyle name="常规 17 44 3 3" xfId="24850"/>
    <cellStyle name="常规 17 39 3 3 2" xfId="24851"/>
    <cellStyle name="常规 17 44 3 3 2" xfId="24852"/>
    <cellStyle name="常规 17 39 4" xfId="24853"/>
    <cellStyle name="常规 17 44 4" xfId="24854"/>
    <cellStyle name="常规 22 39 4" xfId="24855"/>
    <cellStyle name="常规 22 44 4" xfId="24856"/>
    <cellStyle name="常规 17 39 4 2" xfId="24857"/>
    <cellStyle name="常规 17 44 4 2" xfId="24858"/>
    <cellStyle name="常规 22 39 4 2" xfId="24859"/>
    <cellStyle name="常规 22 44 4 2" xfId="24860"/>
    <cellStyle name="常规 17 39 4 2 2" xfId="24861"/>
    <cellStyle name="常规 17 44 4 2 2" xfId="24862"/>
    <cellStyle name="常规 17 39 4 3" xfId="24863"/>
    <cellStyle name="常规 17 44 4 3" xfId="24864"/>
    <cellStyle name="常规 17 39 4 3 2" xfId="24865"/>
    <cellStyle name="常规 17 44 4 3 2" xfId="24866"/>
    <cellStyle name="常规 17 39 5" xfId="24867"/>
    <cellStyle name="常规 17 44 5" xfId="24868"/>
    <cellStyle name="常规 22 39 5" xfId="24869"/>
    <cellStyle name="常规 22 44 5" xfId="24870"/>
    <cellStyle name="常规 17 39 5 2" xfId="24871"/>
    <cellStyle name="常规 17 44 5 2" xfId="24872"/>
    <cellStyle name="常规 22 39 5 2" xfId="24873"/>
    <cellStyle name="常规 22 44 5 2" xfId="24874"/>
    <cellStyle name="常规 17 39 6" xfId="24875"/>
    <cellStyle name="常规 17 44 6" xfId="24876"/>
    <cellStyle name="常规 22 39 6" xfId="24877"/>
    <cellStyle name="常规 22 44 6" xfId="24878"/>
    <cellStyle name="常规 17 39 6 2" xfId="24879"/>
    <cellStyle name="常规 17 44 6 2" xfId="24880"/>
    <cellStyle name="常规 22 39 6 2" xfId="24881"/>
    <cellStyle name="常规 22 44 6 2" xfId="24882"/>
    <cellStyle name="常规 26 15 7 2" xfId="24883"/>
    <cellStyle name="常规 26 20 7 2" xfId="24884"/>
    <cellStyle name="常规 17 39 7" xfId="24885"/>
    <cellStyle name="常规 17 44 7" xfId="24886"/>
    <cellStyle name="常规 22 39 7" xfId="24887"/>
    <cellStyle name="常规 22 44 7" xfId="24888"/>
    <cellStyle name="常规 17 39 7 2" xfId="24889"/>
    <cellStyle name="常规 17 44 7 2" xfId="24890"/>
    <cellStyle name="常规 22 39 7 2" xfId="24891"/>
    <cellStyle name="常规 22 44 7 2" xfId="24892"/>
    <cellStyle name="常规 3 19 14 2" xfId="24893"/>
    <cellStyle name="常规 3 24 14 2" xfId="24894"/>
    <cellStyle name="常规 23 28 7 2" xfId="24895"/>
    <cellStyle name="常规 23 33 7 2" xfId="24896"/>
    <cellStyle name="常规 17 39 8" xfId="24897"/>
    <cellStyle name="常规 17 44 8" xfId="24898"/>
    <cellStyle name="常规 22 39 8" xfId="24899"/>
    <cellStyle name="常规 22 44 8" xfId="24900"/>
    <cellStyle name="常规 17 39 8 2" xfId="24901"/>
    <cellStyle name="常规 17 44 8 2" xfId="24902"/>
    <cellStyle name="常规 22 39 8 2" xfId="24903"/>
    <cellStyle name="常规 22 44 8 2" xfId="24904"/>
    <cellStyle name="常规 17 39 9 2" xfId="24905"/>
    <cellStyle name="常规 17 44 9 2" xfId="24906"/>
    <cellStyle name="常规 22 39 9 2" xfId="24907"/>
    <cellStyle name="常规 22 44 9 2" xfId="24908"/>
    <cellStyle name="常规 3 2 2" xfId="24909"/>
    <cellStyle name="常规 17 4 10" xfId="24910"/>
    <cellStyle name="常规 22 4 10" xfId="24911"/>
    <cellStyle name="常规 6 4 18" xfId="24912"/>
    <cellStyle name="常规 17 4 10 2" xfId="24913"/>
    <cellStyle name="常规 22 4 10 2" xfId="24914"/>
    <cellStyle name="常规 17 4 11" xfId="24915"/>
    <cellStyle name="常规 22 4 11" xfId="24916"/>
    <cellStyle name="常规 17 4 11 2" xfId="24917"/>
    <cellStyle name="常规 22 4 11 2" xfId="24918"/>
    <cellStyle name="常规 17 4 12" xfId="24919"/>
    <cellStyle name="常规 22 4 12" xfId="24920"/>
    <cellStyle name="常规 17 4 12 2" xfId="24921"/>
    <cellStyle name="常规 22 4 12 2" xfId="24922"/>
    <cellStyle name="货币[0] 2" xfId="24923"/>
    <cellStyle name="常规 17 4 13 2" xfId="24924"/>
    <cellStyle name="常规 22 4 13 2" xfId="24925"/>
    <cellStyle name="常规 17 4 15" xfId="24926"/>
    <cellStyle name="常规 17 4 20" xfId="24927"/>
    <cellStyle name="常规 22 4 15" xfId="24928"/>
    <cellStyle name="常规 3 28 7 2" xfId="24929"/>
    <cellStyle name="常规 3 33 7 2" xfId="24930"/>
    <cellStyle name="常规 6 5 18" xfId="24931"/>
    <cellStyle name="常规 17 4 15 2" xfId="24932"/>
    <cellStyle name="常规 22 4 15 2" xfId="24933"/>
    <cellStyle name="常规 27 47 14 2" xfId="24934"/>
    <cellStyle name="常规 17 4 16" xfId="24935"/>
    <cellStyle name="常规 17 4 21" xfId="24936"/>
    <cellStyle name="常规 22 4 16" xfId="24937"/>
    <cellStyle name="常规 17 4 16 2" xfId="24938"/>
    <cellStyle name="常规 22 4 16 2" xfId="24939"/>
    <cellStyle name="常规 17 4 17" xfId="24940"/>
    <cellStyle name="常规 17 4 22" xfId="24941"/>
    <cellStyle name="常规 22 4 17" xfId="24942"/>
    <cellStyle name="常规 17 4 17 2" xfId="24943"/>
    <cellStyle name="常规 22 4 17 2" xfId="24944"/>
    <cellStyle name="常规 17 4 18" xfId="24945"/>
    <cellStyle name="常规 17 4 23" xfId="24946"/>
    <cellStyle name="常规 22 4 18" xfId="24947"/>
    <cellStyle name="常规 17 4 18 2" xfId="24948"/>
    <cellStyle name="常规 17 4 19" xfId="24949"/>
    <cellStyle name="常规 17 4 24" xfId="24950"/>
    <cellStyle name="常规 22 4 19" xfId="24951"/>
    <cellStyle name="常规 27 11 5 2" xfId="24952"/>
    <cellStyle name="常规 17 4 2" xfId="24953"/>
    <cellStyle name="常规 22 4 2" xfId="24954"/>
    <cellStyle name="常规 17 4 2 2" xfId="24955"/>
    <cellStyle name="常规 22 4 2 2" xfId="24956"/>
    <cellStyle name="常规 17 47 16" xfId="24957"/>
    <cellStyle name="常规 22 47 16" xfId="24958"/>
    <cellStyle name="常规 26 6" xfId="24959"/>
    <cellStyle name="常规 31 6" xfId="24960"/>
    <cellStyle name="常规 17 4 2 2 2" xfId="24961"/>
    <cellStyle name="常规 27 15 7" xfId="24962"/>
    <cellStyle name="常规 27 20 7" xfId="24963"/>
    <cellStyle name="常规 2 12 2 2" xfId="24964"/>
    <cellStyle name="常规 17 4 2 3" xfId="24965"/>
    <cellStyle name="常规 27 6" xfId="24966"/>
    <cellStyle name="常规 32 6" xfId="24967"/>
    <cellStyle name="常规 17 4 2 3 2" xfId="24968"/>
    <cellStyle name="常规 27 16 7" xfId="24969"/>
    <cellStyle name="常规 27 21 7" xfId="24970"/>
    <cellStyle name="常规 2 12 2 2 2" xfId="24971"/>
    <cellStyle name="常规 2 12 2 3" xfId="24972"/>
    <cellStyle name="常规 17 4 2 4" xfId="24973"/>
    <cellStyle name="常规 2 12 2 4" xfId="24974"/>
    <cellStyle name="常规 17 4 2 5" xfId="24975"/>
    <cellStyle name="常规 17 4 3" xfId="24976"/>
    <cellStyle name="常规 22 4 3" xfId="24977"/>
    <cellStyle name="常规 17 4 3 2" xfId="24978"/>
    <cellStyle name="常规 22 4 3 2" xfId="24979"/>
    <cellStyle name="常规 17 4 3 2 2" xfId="24980"/>
    <cellStyle name="常规 2 12 3 2" xfId="24981"/>
    <cellStyle name="常规 17 4 3 3" xfId="24982"/>
    <cellStyle name="常规 2 12 3 2 2" xfId="24983"/>
    <cellStyle name="强调文字颜色 1 2 4" xfId="24984"/>
    <cellStyle name="常规 17 4 3 3 2" xfId="24985"/>
    <cellStyle name="常规 2 12 3 3" xfId="24986"/>
    <cellStyle name="常规 17 4 3 4" xfId="24987"/>
    <cellStyle name="常规 2 12 3 4" xfId="24988"/>
    <cellStyle name="常规 17 4 3 5" xfId="24989"/>
    <cellStyle name="常规 17 4 4" xfId="24990"/>
    <cellStyle name="常规 22 4 4" xfId="24991"/>
    <cellStyle name="常规 17 4 4 2" xfId="24992"/>
    <cellStyle name="常规 22 4 4 2" xfId="24993"/>
    <cellStyle name="常规 17 4 4 2 2" xfId="24994"/>
    <cellStyle name="常规 2 12 4 2" xfId="24995"/>
    <cellStyle name="常规 17 4 4 3" xfId="24996"/>
    <cellStyle name="常规 2 12 4 2 2" xfId="24997"/>
    <cellStyle name="强调文字颜色 2 2 4" xfId="24998"/>
    <cellStyle name="常规 17 4 4 3 2" xfId="24999"/>
    <cellStyle name="常规 2 12 4 3" xfId="25000"/>
    <cellStyle name="常规 17 4 4 4" xfId="25001"/>
    <cellStyle name="常规 2 12 4 4" xfId="25002"/>
    <cellStyle name="常规 17 4 4 5" xfId="25003"/>
    <cellStyle name="常规 17 4 5" xfId="25004"/>
    <cellStyle name="常规 22 100" xfId="25005"/>
    <cellStyle name="常规 22 4 5" xfId="25006"/>
    <cellStyle name="常规 17 4 5 2" xfId="25007"/>
    <cellStyle name="常规 22 4 5 2" xfId="25008"/>
    <cellStyle name="常规 2 12 5 2" xfId="25009"/>
    <cellStyle name="常规 17 4 5 3" xfId="25010"/>
    <cellStyle name="常规 24 2 4 2" xfId="25011"/>
    <cellStyle name="常规 17 4 6" xfId="25012"/>
    <cellStyle name="常规 22 101" xfId="25013"/>
    <cellStyle name="常规 22 4 6" xfId="25014"/>
    <cellStyle name="常规 17 4 6 2" xfId="25015"/>
    <cellStyle name="常规 22 4 6 2" xfId="25016"/>
    <cellStyle name="常规 2 12 6 2" xfId="25017"/>
    <cellStyle name="常规 17 4 6 3" xfId="25018"/>
    <cellStyle name="常规 17 4 7" xfId="25019"/>
    <cellStyle name="常规 22 102" xfId="25020"/>
    <cellStyle name="常规 22 4 7" xfId="25021"/>
    <cellStyle name="常规 17 4 7 2" xfId="25022"/>
    <cellStyle name="常规 22 4 7 2" xfId="25023"/>
    <cellStyle name="常规 17 4 8" xfId="25024"/>
    <cellStyle name="常规 22 103" xfId="25025"/>
    <cellStyle name="常规 22 4 8" xfId="25026"/>
    <cellStyle name="常规 17 4 8 2" xfId="25027"/>
    <cellStyle name="常规 22 4 8 2" xfId="25028"/>
    <cellStyle name="常规 17 4 9" xfId="25029"/>
    <cellStyle name="常规 22 104" xfId="25030"/>
    <cellStyle name="常规 22 4 9" xfId="25031"/>
    <cellStyle name="常规 17 4 9 2" xfId="25032"/>
    <cellStyle name="常规 22 4 9 2" xfId="25033"/>
    <cellStyle name="常规 17 45 10" xfId="25034"/>
    <cellStyle name="常规 22 45 10" xfId="25035"/>
    <cellStyle name="常规 17 45 10 2" xfId="25036"/>
    <cellStyle name="常规 22 45 10 2" xfId="25037"/>
    <cellStyle name="常规 17 45 11 2" xfId="25038"/>
    <cellStyle name="常规 22 45 11 2" xfId="25039"/>
    <cellStyle name="常规 3 2 2 2 3" xfId="25040"/>
    <cellStyle name="常规 26 46 15" xfId="25041"/>
    <cellStyle name="常规 17 45 2 3 2" xfId="25042"/>
    <cellStyle name="常规 17 45 3 2" xfId="25043"/>
    <cellStyle name="常规 17 50 3 2" xfId="25044"/>
    <cellStyle name="常规 22 45 3 2" xfId="25045"/>
    <cellStyle name="常规 17 45 3 2 2" xfId="25046"/>
    <cellStyle name="常规 17 45 3 3 2" xfId="25047"/>
    <cellStyle name="常规 29 5 2 2" xfId="25048"/>
    <cellStyle name="常规 17 45 3 4" xfId="25049"/>
    <cellStyle name="常规 17 45 4" xfId="25050"/>
    <cellStyle name="常规 17 50 4" xfId="25051"/>
    <cellStyle name="常规 22 45 4" xfId="25052"/>
    <cellStyle name="常规 17 45 4 2" xfId="25053"/>
    <cellStyle name="常规 22 45 4 2" xfId="25054"/>
    <cellStyle name="常规 17 45 4 2 2" xfId="25055"/>
    <cellStyle name="常规 17 45 4 3 2" xfId="25056"/>
    <cellStyle name="常规 17 45 4 4" xfId="25057"/>
    <cellStyle name="常规 17 45 5" xfId="25058"/>
    <cellStyle name="常规 22 45 5" xfId="25059"/>
    <cellStyle name="常规 17 45 6" xfId="25060"/>
    <cellStyle name="常规 22 45 6" xfId="25061"/>
    <cellStyle name="常规 17 45 6 2" xfId="25062"/>
    <cellStyle name="常规 22 45 6 2" xfId="25063"/>
    <cellStyle name="常规 26 15 8 2" xfId="25064"/>
    <cellStyle name="常规 26 20 8 2" xfId="25065"/>
    <cellStyle name="常规 17 45 7" xfId="25066"/>
    <cellStyle name="常规 22 45 7" xfId="25067"/>
    <cellStyle name="常规 17 45 7 2" xfId="25068"/>
    <cellStyle name="常规 22 45 7 2" xfId="25069"/>
    <cellStyle name="常规 3 19 15 2" xfId="25070"/>
    <cellStyle name="常规 3 24 15 2" xfId="25071"/>
    <cellStyle name="常规 23 28 8 2" xfId="25072"/>
    <cellStyle name="常规 23 33 8 2" xfId="25073"/>
    <cellStyle name="常规 17 45 8" xfId="25074"/>
    <cellStyle name="常规 22 45 8" xfId="25075"/>
    <cellStyle name="常规 17 45 8 2" xfId="25076"/>
    <cellStyle name="常规 22 45 8 2" xfId="25077"/>
    <cellStyle name="常规 4 2 2" xfId="25078"/>
    <cellStyle name="常规 17 45 9 2" xfId="25079"/>
    <cellStyle name="常规 22 45 9 2" xfId="25080"/>
    <cellStyle name="常规 17 46" xfId="25081"/>
    <cellStyle name="常规 17 51" xfId="25082"/>
    <cellStyle name="常规 22 46" xfId="25083"/>
    <cellStyle name="常规 22 51" xfId="25084"/>
    <cellStyle name="常规 17 46 10" xfId="25085"/>
    <cellStyle name="常规 22 46 10" xfId="25086"/>
    <cellStyle name="常规 17 46 10 2" xfId="25087"/>
    <cellStyle name="常规 22 46 10 2" xfId="25088"/>
    <cellStyle name="常规 27 10 2" xfId="25089"/>
    <cellStyle name="常规 32 10 2" xfId="25090"/>
    <cellStyle name="常规 17 46 11" xfId="25091"/>
    <cellStyle name="常规 22 46 11" xfId="25092"/>
    <cellStyle name="常规 27 16 15 2" xfId="25093"/>
    <cellStyle name="常规 27 21 15 2" xfId="25094"/>
    <cellStyle name="常规 27 10 2 2" xfId="25095"/>
    <cellStyle name="常规 17 46 11 2" xfId="25096"/>
    <cellStyle name="常规 22 46 11 2" xfId="25097"/>
    <cellStyle name="常规 17 46 2 2" xfId="25098"/>
    <cellStyle name="常规 17 51 2 2" xfId="25099"/>
    <cellStyle name="常规 22 46 2 2" xfId="25100"/>
    <cellStyle name="常规 17 46 2 2 2" xfId="25101"/>
    <cellStyle name="常规 17 46 2 3" xfId="25102"/>
    <cellStyle name="常规 17 46 2 4" xfId="25103"/>
    <cellStyle name="常规 17 46 3 2" xfId="25104"/>
    <cellStyle name="常规 17 51 3 2" xfId="25105"/>
    <cellStyle name="常规 22 46 3 2" xfId="25106"/>
    <cellStyle name="常规 17 46 3 2 2" xfId="25107"/>
    <cellStyle name="常规 17 46 3 3" xfId="25108"/>
    <cellStyle name="常规 29 6 2 2" xfId="25109"/>
    <cellStyle name="常规 17 46 3 4" xfId="25110"/>
    <cellStyle name="常规 17 46 4 2" xfId="25111"/>
    <cellStyle name="常规 22 46 4 2" xfId="25112"/>
    <cellStyle name="常规 17 46 4 2 2" xfId="25113"/>
    <cellStyle name="常规 17 46 4 3" xfId="25114"/>
    <cellStyle name="常规 17 46 4 4" xfId="25115"/>
    <cellStyle name="常规 17 46 5 2" xfId="25116"/>
    <cellStyle name="常规 21 37" xfId="25117"/>
    <cellStyle name="常规 21 42" xfId="25118"/>
    <cellStyle name="常规 22 46 5 2" xfId="25119"/>
    <cellStyle name="常规 17 46 6 2" xfId="25120"/>
    <cellStyle name="常规 22 46 6 2" xfId="25121"/>
    <cellStyle name="常规 17 46 7 2" xfId="25122"/>
    <cellStyle name="常规 22 46 7 2" xfId="25123"/>
    <cellStyle name="常规 3 19 16 2" xfId="25124"/>
    <cellStyle name="常规 3 24 16 2" xfId="25125"/>
    <cellStyle name="常规 23 28 9 2" xfId="25126"/>
    <cellStyle name="常规 23 33 9 2" xfId="25127"/>
    <cellStyle name="常规 17 46 8" xfId="25128"/>
    <cellStyle name="常规 22 46 8" xfId="25129"/>
    <cellStyle name="常规 17 46 8 2" xfId="25130"/>
    <cellStyle name="常规 22 46 8 2" xfId="25131"/>
    <cellStyle name="常规 5 2 2" xfId="25132"/>
    <cellStyle name="常规 17 46 9 2" xfId="25133"/>
    <cellStyle name="常规 22 46 9 2" xfId="25134"/>
    <cellStyle name="常规 17 47" xfId="25135"/>
    <cellStyle name="常规 17 52" xfId="25136"/>
    <cellStyle name="常规 22 47" xfId="25137"/>
    <cellStyle name="常规 22 52" xfId="25138"/>
    <cellStyle name="常规 17 47 10" xfId="25139"/>
    <cellStyle name="常规 22 47 10" xfId="25140"/>
    <cellStyle name="常规 17 47 10 2" xfId="25141"/>
    <cellStyle name="常规 22 47 10 2" xfId="25142"/>
    <cellStyle name="常规 27 15 2" xfId="25143"/>
    <cellStyle name="常规 27 20 2" xfId="25144"/>
    <cellStyle name="常规 32 15 2" xfId="25145"/>
    <cellStyle name="常规 17 47 11" xfId="25146"/>
    <cellStyle name="常规 22 47 11" xfId="25147"/>
    <cellStyle name="常规 27 15 2 2" xfId="25148"/>
    <cellStyle name="常规 27 20 2 2" xfId="25149"/>
    <cellStyle name="常规 17 47 11 2" xfId="25150"/>
    <cellStyle name="常规 22 47 11 2" xfId="25151"/>
    <cellStyle name="常规 17 47 12 2" xfId="25152"/>
    <cellStyle name="常规 22 47 12 2" xfId="25153"/>
    <cellStyle name="常规 26 2 2" xfId="25154"/>
    <cellStyle name="常规 31 2 2" xfId="25155"/>
    <cellStyle name="常规 27 15 3 2" xfId="25156"/>
    <cellStyle name="常规 27 20 3 2" xfId="25157"/>
    <cellStyle name="常规 17 47 13" xfId="25158"/>
    <cellStyle name="常规 22 47 13" xfId="25159"/>
    <cellStyle name="常规 26 3" xfId="25160"/>
    <cellStyle name="常规 31 3" xfId="25161"/>
    <cellStyle name="常规 27 15 4" xfId="25162"/>
    <cellStyle name="常规 27 20 4" xfId="25163"/>
    <cellStyle name="常规 17 47 13 2" xfId="25164"/>
    <cellStyle name="常规 22 47 13 2" xfId="25165"/>
    <cellStyle name="常规 26 3 2" xfId="25166"/>
    <cellStyle name="常规 31 3 2" xfId="25167"/>
    <cellStyle name="常规 27 15 4 2" xfId="25168"/>
    <cellStyle name="常规 27 20 4 2" xfId="25169"/>
    <cellStyle name="常规 17 47 14" xfId="25170"/>
    <cellStyle name="常规 22 47 14" xfId="25171"/>
    <cellStyle name="常规 26 4" xfId="25172"/>
    <cellStyle name="常规 31 4" xfId="25173"/>
    <cellStyle name="常规 27 15 5" xfId="25174"/>
    <cellStyle name="常规 27 20 5" xfId="25175"/>
    <cellStyle name="常规 17 47 14 2" xfId="25176"/>
    <cellStyle name="常规 22 47 14 2" xfId="25177"/>
    <cellStyle name="常规 26 4 2" xfId="25178"/>
    <cellStyle name="常规 31 4 2" xfId="25179"/>
    <cellStyle name="常规 27 15 5 2" xfId="25180"/>
    <cellStyle name="常规 27 20 5 2" xfId="25181"/>
    <cellStyle name="常规 17 47 15" xfId="25182"/>
    <cellStyle name="常规 22 47 15" xfId="25183"/>
    <cellStyle name="常规 26 5" xfId="25184"/>
    <cellStyle name="常规 31 5" xfId="25185"/>
    <cellStyle name="常规 27 15 6" xfId="25186"/>
    <cellStyle name="常规 27 20 6" xfId="25187"/>
    <cellStyle name="常规 17 47 15 2" xfId="25188"/>
    <cellStyle name="常规 22 47 15 2" xfId="25189"/>
    <cellStyle name="常规 26 5 2" xfId="25190"/>
    <cellStyle name="常规 31 5 2" xfId="25191"/>
    <cellStyle name="常规 27 15 6 2" xfId="25192"/>
    <cellStyle name="常规 27 20 6 2" xfId="25193"/>
    <cellStyle name="常规 17 47 16 2" xfId="25194"/>
    <cellStyle name="常规 22 47 16 2" xfId="25195"/>
    <cellStyle name="常规 26 6 2" xfId="25196"/>
    <cellStyle name="常规 31 6 2" xfId="25197"/>
    <cellStyle name="常规 27 15 7 2" xfId="25198"/>
    <cellStyle name="常规 27 20 7 2" xfId="25199"/>
    <cellStyle name="常规 17 47 17" xfId="25200"/>
    <cellStyle name="常规 22 47 17" xfId="25201"/>
    <cellStyle name="常规 26 7" xfId="25202"/>
    <cellStyle name="常规 31 7" xfId="25203"/>
    <cellStyle name="常规 27 15 8" xfId="25204"/>
    <cellStyle name="常规 27 20 8" xfId="25205"/>
    <cellStyle name="常规 17 47 17 2" xfId="25206"/>
    <cellStyle name="常规 22 47 17 2" xfId="25207"/>
    <cellStyle name="常规 26 7 2" xfId="25208"/>
    <cellStyle name="常规 31 7 2" xfId="25209"/>
    <cellStyle name="常规 27 15 8 2" xfId="25210"/>
    <cellStyle name="常规 27 20 8 2" xfId="25211"/>
    <cellStyle name="常规 17 47 18" xfId="25212"/>
    <cellStyle name="常规 22 47 18" xfId="25213"/>
    <cellStyle name="常规 26 8" xfId="25214"/>
    <cellStyle name="常规 31 8" xfId="25215"/>
    <cellStyle name="常规 27 15 9" xfId="25216"/>
    <cellStyle name="常规 27 20 9" xfId="25217"/>
    <cellStyle name="常规 17 47 2" xfId="25218"/>
    <cellStyle name="常规 17 52 2" xfId="25219"/>
    <cellStyle name="常规 22 47 2" xfId="25220"/>
    <cellStyle name="常规 22 52 2" xfId="25221"/>
    <cellStyle name="常规 17 47 2 2" xfId="25222"/>
    <cellStyle name="常规 17 52 2 2" xfId="25223"/>
    <cellStyle name="常规 22 47 2 2" xfId="25224"/>
    <cellStyle name="常规 17 47 2 3" xfId="25225"/>
    <cellStyle name="常规 17 47 2 4" xfId="25226"/>
    <cellStyle name="常规 17 47 3" xfId="25227"/>
    <cellStyle name="常规 17 52 3" xfId="25228"/>
    <cellStyle name="常规 22 47 3" xfId="25229"/>
    <cellStyle name="常规 17 47 3 2" xfId="25230"/>
    <cellStyle name="常规 17 52 3 2" xfId="25231"/>
    <cellStyle name="常规 22 47 3 2" xfId="25232"/>
    <cellStyle name="常规 17 47 3 2 2" xfId="25233"/>
    <cellStyle name="常规 17 47 3 3" xfId="25234"/>
    <cellStyle name="常规 17 47 3 3 2" xfId="25235"/>
    <cellStyle name="常规 17 47 3 4" xfId="25236"/>
    <cellStyle name="常规 17 47 4" xfId="25237"/>
    <cellStyle name="常规 17 52 4" xfId="25238"/>
    <cellStyle name="常规 22 47 4" xfId="25239"/>
    <cellStyle name="常规 17 47 4 2 2" xfId="25240"/>
    <cellStyle name="常规 17 47 4 3" xfId="25241"/>
    <cellStyle name="常规 17 47 4 3 2" xfId="25242"/>
    <cellStyle name="常规 17 47 4 4" xfId="25243"/>
    <cellStyle name="常规 17 47 5" xfId="25244"/>
    <cellStyle name="常规 22 47 5" xfId="25245"/>
    <cellStyle name="常规 17 47 5 2" xfId="25246"/>
    <cellStyle name="常规 22 47 5 2" xfId="25247"/>
    <cellStyle name="常规 26 37" xfId="25248"/>
    <cellStyle name="常规 26 42" xfId="25249"/>
    <cellStyle name="常规 17 47 6" xfId="25250"/>
    <cellStyle name="常规 22 47 6" xfId="25251"/>
    <cellStyle name="常规 17 47 6 2" xfId="25252"/>
    <cellStyle name="常规 22 47 6 2" xfId="25253"/>
    <cellStyle name="常规 17 47 7" xfId="25254"/>
    <cellStyle name="常规 22 47 7" xfId="25255"/>
    <cellStyle name="常规 17 47 7 2" xfId="25256"/>
    <cellStyle name="常规 22 47 7 2" xfId="25257"/>
    <cellStyle name="常规 3 19 17 2" xfId="25258"/>
    <cellStyle name="常规 3 24 17 2" xfId="25259"/>
    <cellStyle name="常规 17 47 8" xfId="25260"/>
    <cellStyle name="常规 22 47 8" xfId="25261"/>
    <cellStyle name="常规 17 47 8 2" xfId="25262"/>
    <cellStyle name="常规 22 47 8 2" xfId="25263"/>
    <cellStyle name="常规 6 2" xfId="25264"/>
    <cellStyle name="常规 17 47 9" xfId="25265"/>
    <cellStyle name="常规 22 47 9" xfId="25266"/>
    <cellStyle name="常规 17 48 10" xfId="25267"/>
    <cellStyle name="常规 22 48 10" xfId="25268"/>
    <cellStyle name="常规 17 48 10 2" xfId="25269"/>
    <cellStyle name="常规 22 48 10 2" xfId="25270"/>
    <cellStyle name="常规 27 25 2" xfId="25271"/>
    <cellStyle name="常规 27 30 2" xfId="25272"/>
    <cellStyle name="常规 17 48 11" xfId="25273"/>
    <cellStyle name="常规 22 48 11" xfId="25274"/>
    <cellStyle name="常规 27 25 2 2" xfId="25275"/>
    <cellStyle name="常规 27 30 2 2" xfId="25276"/>
    <cellStyle name="常规 17 48 11 2" xfId="25277"/>
    <cellStyle name="常规 22 48 11 2" xfId="25278"/>
    <cellStyle name="常规 27 25 3" xfId="25279"/>
    <cellStyle name="常规 27 30 3" xfId="25280"/>
    <cellStyle name="常规 41 2" xfId="25281"/>
    <cellStyle name="常规 36 2" xfId="25282"/>
    <cellStyle name="常规 17 48 12" xfId="25283"/>
    <cellStyle name="常规 22 48 12" xfId="25284"/>
    <cellStyle name="常规 27 25 3 2" xfId="25285"/>
    <cellStyle name="常规 27 30 3 2" xfId="25286"/>
    <cellStyle name="常规 41 2 2" xfId="25287"/>
    <cellStyle name="常规 36 2 2" xfId="25288"/>
    <cellStyle name="常规 17 48 12 2" xfId="25289"/>
    <cellStyle name="常规 22 48 12 2" xfId="25290"/>
    <cellStyle name="常规 27 25 4" xfId="25291"/>
    <cellStyle name="常规 27 30 4" xfId="25292"/>
    <cellStyle name="常规 41 3" xfId="25293"/>
    <cellStyle name="常规 36 3" xfId="25294"/>
    <cellStyle name="常规 17 48 13" xfId="25295"/>
    <cellStyle name="常规 22 48 13" xfId="25296"/>
    <cellStyle name="常规 27 25 5" xfId="25297"/>
    <cellStyle name="常规 27 30 5" xfId="25298"/>
    <cellStyle name="常规 41 4" xfId="25299"/>
    <cellStyle name="常规 36 4" xfId="25300"/>
    <cellStyle name="常规 17 48 14" xfId="25301"/>
    <cellStyle name="常规 22 48 14" xfId="25302"/>
    <cellStyle name="常规 27 25 6" xfId="25303"/>
    <cellStyle name="常规 27 30 6" xfId="25304"/>
    <cellStyle name="常规 41 5" xfId="25305"/>
    <cellStyle name="常规 36 5" xfId="25306"/>
    <cellStyle name="常规 17 48 15" xfId="25307"/>
    <cellStyle name="常规 22 48 15" xfId="25308"/>
    <cellStyle name="常规 17 48 2 2" xfId="25309"/>
    <cellStyle name="常规 17 53 2 2" xfId="25310"/>
    <cellStyle name="常规 22 48 2 2" xfId="25311"/>
    <cellStyle name="常规 17 48 2 3" xfId="25312"/>
    <cellStyle name="常规 17 48 2 4" xfId="25313"/>
    <cellStyle name="常规 17 48 3" xfId="25314"/>
    <cellStyle name="常规 17 53 3" xfId="25315"/>
    <cellStyle name="常规 22 48 3" xfId="25316"/>
    <cellStyle name="常规 17 48 3 2" xfId="25317"/>
    <cellStyle name="常规 17 53 3 2" xfId="25318"/>
    <cellStyle name="常规 22 48 3 2" xfId="25319"/>
    <cellStyle name="常规 17 48 3 2 2" xfId="25320"/>
    <cellStyle name="常规 17 48 3 3" xfId="25321"/>
    <cellStyle name="常规 17 48 3 3 2" xfId="25322"/>
    <cellStyle name="常规 29 8 2 2" xfId="25323"/>
    <cellStyle name="常规 17 48 3 4" xfId="25324"/>
    <cellStyle name="常规 17 48 4" xfId="25325"/>
    <cellStyle name="常规 17 53 4" xfId="25326"/>
    <cellStyle name="常规 22 48 4" xfId="25327"/>
    <cellStyle name="常规 17 48 4 2" xfId="25328"/>
    <cellStyle name="常规 22 48 4 2" xfId="25329"/>
    <cellStyle name="常规 17 48 4 2 2" xfId="25330"/>
    <cellStyle name="常规 17 48 4 3" xfId="25331"/>
    <cellStyle name="常规 17 48 4 3 2" xfId="25332"/>
    <cellStyle name="常规 29 8 3 2" xfId="25333"/>
    <cellStyle name="常规 17 48 4 4" xfId="25334"/>
    <cellStyle name="常规 17 48 5" xfId="25335"/>
    <cellStyle name="常规 22 48 5" xfId="25336"/>
    <cellStyle name="常规 17 48 5 2" xfId="25337"/>
    <cellStyle name="常规 22 48 5 2" xfId="25338"/>
    <cellStyle name="常规 17 48 6" xfId="25339"/>
    <cellStyle name="常规 22 48 6" xfId="25340"/>
    <cellStyle name="常规 17 48 6 2" xfId="25341"/>
    <cellStyle name="常规 22 48 6 2" xfId="25342"/>
    <cellStyle name="常规 17 48 7" xfId="25343"/>
    <cellStyle name="常规 22 48 7" xfId="25344"/>
    <cellStyle name="常规 17 48 7 2" xfId="25345"/>
    <cellStyle name="常规 22 48 7 2" xfId="25346"/>
    <cellStyle name="常规 17 48 8" xfId="25347"/>
    <cellStyle name="常规 22 48 8" xfId="25348"/>
    <cellStyle name="常规 17 48 8 2" xfId="25349"/>
    <cellStyle name="常规 22 48 8 2" xfId="25350"/>
    <cellStyle name="常规 7 2" xfId="25351"/>
    <cellStyle name="常规 17 48 9" xfId="25352"/>
    <cellStyle name="常规 22 48 9" xfId="25353"/>
    <cellStyle name="常规 17 49 10" xfId="25354"/>
    <cellStyle name="常规 22 49 10" xfId="25355"/>
    <cellStyle name="常规 17 49 10 2" xfId="25356"/>
    <cellStyle name="常规 22 49 10 2" xfId="25357"/>
    <cellStyle name="常规 27 35 2" xfId="25358"/>
    <cellStyle name="常规 27 40 2" xfId="25359"/>
    <cellStyle name="常规 17 49 11" xfId="25360"/>
    <cellStyle name="常规 22 49 11" xfId="25361"/>
    <cellStyle name="常规 27 35 2 2" xfId="25362"/>
    <cellStyle name="常规 27 40 2 2" xfId="25363"/>
    <cellStyle name="常规 17 49 11 2" xfId="25364"/>
    <cellStyle name="常规 22 49 11 2" xfId="25365"/>
    <cellStyle name="常规 27 35 3" xfId="25366"/>
    <cellStyle name="常规 27 40 3" xfId="25367"/>
    <cellStyle name="常规 51 2" xfId="25368"/>
    <cellStyle name="常规 46 2" xfId="25369"/>
    <cellStyle name="常规 17 49 12" xfId="25370"/>
    <cellStyle name="常规 22 49 12" xfId="25371"/>
    <cellStyle name="常规 27 35 3 2" xfId="25372"/>
    <cellStyle name="常规 27 40 3 2" xfId="25373"/>
    <cellStyle name="常规 51 2 2" xfId="25374"/>
    <cellStyle name="常规 46 2 2" xfId="25375"/>
    <cellStyle name="常规 17 49 12 2" xfId="25376"/>
    <cellStyle name="常规 22 49 12 2" xfId="25377"/>
    <cellStyle name="常规 27 35 4" xfId="25378"/>
    <cellStyle name="常规 27 40 4" xfId="25379"/>
    <cellStyle name="常规 51 3" xfId="25380"/>
    <cellStyle name="常规 46 3" xfId="25381"/>
    <cellStyle name="常规 17 49 13" xfId="25382"/>
    <cellStyle name="常规 22 49 13" xfId="25383"/>
    <cellStyle name="常规 27 35 5" xfId="25384"/>
    <cellStyle name="常规 27 40 5" xfId="25385"/>
    <cellStyle name="常规 51 4" xfId="25386"/>
    <cellStyle name="常规 46 4" xfId="25387"/>
    <cellStyle name="常规 17 49 14" xfId="25388"/>
    <cellStyle name="常规 22 49 14" xfId="25389"/>
    <cellStyle name="链接单元格 2 3" xfId="25390"/>
    <cellStyle name="常规 27 35 5 2" xfId="25391"/>
    <cellStyle name="常规 27 40 5 2" xfId="25392"/>
    <cellStyle name="常规 51 4 2" xfId="25393"/>
    <cellStyle name="常规 46 4 2" xfId="25394"/>
    <cellStyle name="常规 17 49 14 2" xfId="25395"/>
    <cellStyle name="常规 22 49 14 2" xfId="25396"/>
    <cellStyle name="常规 27 35 6" xfId="25397"/>
    <cellStyle name="常规 27 40 6" xfId="25398"/>
    <cellStyle name="常规 51 5" xfId="25399"/>
    <cellStyle name="常规 46 5" xfId="25400"/>
    <cellStyle name="常规 17 49 15" xfId="25401"/>
    <cellStyle name="常规 22 49 15" xfId="25402"/>
    <cellStyle name="常规 17 49 2 2" xfId="25403"/>
    <cellStyle name="常规 17 54 2 2" xfId="25404"/>
    <cellStyle name="常规 22 49 2 2" xfId="25405"/>
    <cellStyle name="常规 17 49 2 2 2" xfId="25406"/>
    <cellStyle name="常规 17 49 2 3" xfId="25407"/>
    <cellStyle name="常规 17 49 2 3 2" xfId="25408"/>
    <cellStyle name="常规 17 49 3" xfId="25409"/>
    <cellStyle name="常规 17 54 3" xfId="25410"/>
    <cellStyle name="常规 22 49 3" xfId="25411"/>
    <cellStyle name="常规 17 49 3 2" xfId="25412"/>
    <cellStyle name="常规 17 54 3 2" xfId="25413"/>
    <cellStyle name="常规 22 49 3 2" xfId="25414"/>
    <cellStyle name="常规 17 49 3 2 2" xfId="25415"/>
    <cellStyle name="常规 17 49 3 3" xfId="25416"/>
    <cellStyle name="常规 27 48 2 2 2" xfId="25417"/>
    <cellStyle name="常规 17 49 3 3 2" xfId="25418"/>
    <cellStyle name="常规 17 49 4" xfId="25419"/>
    <cellStyle name="常规 17 54 4" xfId="25420"/>
    <cellStyle name="常规 22 49 4" xfId="25421"/>
    <cellStyle name="常规 17 49 4 2" xfId="25422"/>
    <cellStyle name="常规 22 49 4 2" xfId="25423"/>
    <cellStyle name="常规 17 49 4 2 2" xfId="25424"/>
    <cellStyle name="常规 17 49 4 3" xfId="25425"/>
    <cellStyle name="常规 27 48 2 3 2" xfId="25426"/>
    <cellStyle name="常规 17 49 4 3 2" xfId="25427"/>
    <cellStyle name="常规 17 49 5" xfId="25428"/>
    <cellStyle name="常规 22 49 5" xfId="25429"/>
    <cellStyle name="常规 17 49 5 2" xfId="25430"/>
    <cellStyle name="常规 22 49 5 2" xfId="25431"/>
    <cellStyle name="常规 17 49 6 2" xfId="25432"/>
    <cellStyle name="常规 22 49 6 2" xfId="25433"/>
    <cellStyle name="常规 17 49 7" xfId="25434"/>
    <cellStyle name="常规 22 49 7" xfId="25435"/>
    <cellStyle name="常规 17 49 7 2" xfId="25436"/>
    <cellStyle name="常规 22 49 7 2" xfId="25437"/>
    <cellStyle name="常规 17 49 8" xfId="25438"/>
    <cellStyle name="常规 22 49 8" xfId="25439"/>
    <cellStyle name="常规 17 49 8 2" xfId="25440"/>
    <cellStyle name="常规 22 49 8 2" xfId="25441"/>
    <cellStyle name="常规 8 2" xfId="25442"/>
    <cellStyle name="常规 17 49 9" xfId="25443"/>
    <cellStyle name="常规 22 49 9" xfId="25444"/>
    <cellStyle name="常规 8 2 2" xfId="25445"/>
    <cellStyle name="常规 17 49 9 2" xfId="25446"/>
    <cellStyle name="常规 22 49 9 2" xfId="25447"/>
    <cellStyle name="常规 27 11 6" xfId="25448"/>
    <cellStyle name="常规 17 5" xfId="25449"/>
    <cellStyle name="常规 22 5" xfId="25450"/>
    <cellStyle name="常规 17 5 10" xfId="25451"/>
    <cellStyle name="常规 22 5 10" xfId="25452"/>
    <cellStyle name="常规 7 4 18" xfId="25453"/>
    <cellStyle name="常规 17 5 10 2" xfId="25454"/>
    <cellStyle name="常规 22 5 10 2" xfId="25455"/>
    <cellStyle name="常规 17 5 11" xfId="25456"/>
    <cellStyle name="常规 22 5 11" xfId="25457"/>
    <cellStyle name="常规 17 5 11 2" xfId="25458"/>
    <cellStyle name="常规 22 5 11 2" xfId="25459"/>
    <cellStyle name="常规 17 5 12" xfId="25460"/>
    <cellStyle name="常规 22 5 12" xfId="25461"/>
    <cellStyle name="常规 17 5 12 2" xfId="25462"/>
    <cellStyle name="常规 22 5 12 2" xfId="25463"/>
    <cellStyle name="常规 17 5 13" xfId="25464"/>
    <cellStyle name="常规 22 5 13" xfId="25465"/>
    <cellStyle name="常规 17 5 13 2" xfId="25466"/>
    <cellStyle name="常规 22 5 13 2" xfId="25467"/>
    <cellStyle name="常规 17 5 14" xfId="25468"/>
    <cellStyle name="常规 22 5 14" xfId="25469"/>
    <cellStyle name="常规 17 5 15" xfId="25470"/>
    <cellStyle name="常规 22 5 15" xfId="25471"/>
    <cellStyle name="常规 7 5 18" xfId="25472"/>
    <cellStyle name="常规 17 5 15 2" xfId="25473"/>
    <cellStyle name="常规 22 5 15 2" xfId="25474"/>
    <cellStyle name="常规 17 5 16" xfId="25475"/>
    <cellStyle name="常规 22 5 16" xfId="25476"/>
    <cellStyle name="常规 17 5 16 2" xfId="25477"/>
    <cellStyle name="常规 22 5 16 2" xfId="25478"/>
    <cellStyle name="常规 17 5 17" xfId="25479"/>
    <cellStyle name="常规 22 5 17" xfId="25480"/>
    <cellStyle name="常规 17 5 17 2" xfId="25481"/>
    <cellStyle name="常规 22 5 17 2" xfId="25482"/>
    <cellStyle name="常规 17 5 18" xfId="25483"/>
    <cellStyle name="常规 22 5 18" xfId="25484"/>
    <cellStyle name="常规 17 5 19" xfId="25485"/>
    <cellStyle name="常规 22 5 19" xfId="25486"/>
    <cellStyle name="常规 27 11 6 2" xfId="25487"/>
    <cellStyle name="常规 17 5 2" xfId="25488"/>
    <cellStyle name="常规 22 5 2" xfId="25489"/>
    <cellStyle name="常规 17 5 2 2" xfId="25490"/>
    <cellStyle name="常规 22 5 2 2" xfId="25491"/>
    <cellStyle name="常规 23 47 16" xfId="25492"/>
    <cellStyle name="常规 17 5 2 2 2" xfId="25493"/>
    <cellStyle name="常规 2 13 2 2" xfId="25494"/>
    <cellStyle name="常规 17 5 2 3" xfId="25495"/>
    <cellStyle name="常规 2 13 2 2 2" xfId="25496"/>
    <cellStyle name="常规 17 5 2 3 2" xfId="25497"/>
    <cellStyle name="常规 2 13 2 3" xfId="25498"/>
    <cellStyle name="常规 17 5 2 4" xfId="25499"/>
    <cellStyle name="常规 17 5 3" xfId="25500"/>
    <cellStyle name="常规 22 5 3" xfId="25501"/>
    <cellStyle name="常规 17 5 3 2" xfId="25502"/>
    <cellStyle name="常规 22 5 3 2" xfId="25503"/>
    <cellStyle name="常规 17 5 3 2 2" xfId="25504"/>
    <cellStyle name="常规 2 13 3 2" xfId="25505"/>
    <cellStyle name="常规 17 5 3 3" xfId="25506"/>
    <cellStyle name="常规 2 13 3 2 2" xfId="25507"/>
    <cellStyle name="常规 17 5 3 3 2" xfId="25508"/>
    <cellStyle name="常规 2 13 3 3" xfId="25509"/>
    <cellStyle name="常规 17 5 3 4" xfId="25510"/>
    <cellStyle name="常规 17 5 4" xfId="25511"/>
    <cellStyle name="常规 22 5 4" xfId="25512"/>
    <cellStyle name="常规 17 5 4 2" xfId="25513"/>
    <cellStyle name="常规 22 5 4 2" xfId="25514"/>
    <cellStyle name="常规 17 5 4 2 2" xfId="25515"/>
    <cellStyle name="常规 2 13 4 2" xfId="25516"/>
    <cellStyle name="常规 17 5 4 3" xfId="25517"/>
    <cellStyle name="注释 10 2 5" xfId="25518"/>
    <cellStyle name="常规 2 13 4 2 2" xfId="25519"/>
    <cellStyle name="常规 17 5 4 3 2" xfId="25520"/>
    <cellStyle name="常规 2 13 4 3" xfId="25521"/>
    <cellStyle name="常规 17 5 4 4" xfId="25522"/>
    <cellStyle name="常规 17 5 5" xfId="25523"/>
    <cellStyle name="常规 22 5 5" xfId="25524"/>
    <cellStyle name="常规 17 5 5 2" xfId="25525"/>
    <cellStyle name="常规 22 5 5 2" xfId="25526"/>
    <cellStyle name="常规 17 5 6" xfId="25527"/>
    <cellStyle name="常规 22 5 6" xfId="25528"/>
    <cellStyle name="常规 19 2 5 2" xfId="25529"/>
    <cellStyle name="常规 17 5 6 2" xfId="25530"/>
    <cellStyle name="常规 22 5 6 2" xfId="25531"/>
    <cellStyle name="常规 17 5 7" xfId="25532"/>
    <cellStyle name="常规 22 5 7" xfId="25533"/>
    <cellStyle name="常规 17 5 7 2" xfId="25534"/>
    <cellStyle name="常规 22 5 7 2" xfId="25535"/>
    <cellStyle name="常规 17 5 8" xfId="25536"/>
    <cellStyle name="常规 22 5 8" xfId="25537"/>
    <cellStyle name="常规 17 5 8 2" xfId="25538"/>
    <cellStyle name="常规 22 5 8 2" xfId="25539"/>
    <cellStyle name="常规 17 5 9" xfId="25540"/>
    <cellStyle name="常规 22 5 9" xfId="25541"/>
    <cellStyle name="常规 17 5 9 2" xfId="25542"/>
    <cellStyle name="常规 22 5 9 2" xfId="25543"/>
    <cellStyle name="注释 7 3 2 2" xfId="25544"/>
    <cellStyle name="常规 17 55 2" xfId="25545"/>
    <cellStyle name="常规 17 60 2" xfId="25546"/>
    <cellStyle name="常规 22 55 2" xfId="25547"/>
    <cellStyle name="常规 22 60 2" xfId="25548"/>
    <cellStyle name="常规 17 55 2 2" xfId="25549"/>
    <cellStyle name="常规 17 60 2 2" xfId="25550"/>
    <cellStyle name="注释 7 3 2 3" xfId="25551"/>
    <cellStyle name="常规 17 55 3" xfId="25552"/>
    <cellStyle name="常规 17 60 3" xfId="25553"/>
    <cellStyle name="常规 17 55 3 2" xfId="25554"/>
    <cellStyle name="常规 17 60 3 2" xfId="25555"/>
    <cellStyle name="注释 7 3 2 4" xfId="25556"/>
    <cellStyle name="常规 17 55 4" xfId="25557"/>
    <cellStyle name="常规 17 60 4" xfId="25558"/>
    <cellStyle name="注释 7 3 3" xfId="25559"/>
    <cellStyle name="常规 17 56" xfId="25560"/>
    <cellStyle name="常规 17 61" xfId="25561"/>
    <cellStyle name="常规 22 56" xfId="25562"/>
    <cellStyle name="常规 22 61" xfId="25563"/>
    <cellStyle name="常规 17 56 2 2" xfId="25564"/>
    <cellStyle name="常规 17 56 3" xfId="25565"/>
    <cellStyle name="常规 17 56 3 2" xfId="25566"/>
    <cellStyle name="注释 7 3 4" xfId="25567"/>
    <cellStyle name="常规 17 57" xfId="25568"/>
    <cellStyle name="常规 17 62" xfId="25569"/>
    <cellStyle name="常规 22 57" xfId="25570"/>
    <cellStyle name="常规 22 62" xfId="25571"/>
    <cellStyle name="常规 17 57 2" xfId="25572"/>
    <cellStyle name="常规 17 62 2" xfId="25573"/>
    <cellStyle name="常规 22 57 2" xfId="25574"/>
    <cellStyle name="常规 22 62 2" xfId="25575"/>
    <cellStyle name="常规 17 57 2 2" xfId="25576"/>
    <cellStyle name="注释 7 3 5" xfId="25577"/>
    <cellStyle name="常规 17 58" xfId="25578"/>
    <cellStyle name="常规 17 63" xfId="25579"/>
    <cellStyle name="常规 22 58" xfId="25580"/>
    <cellStyle name="常规 22 63" xfId="25581"/>
    <cellStyle name="常规 17 58 2" xfId="25582"/>
    <cellStyle name="常规 17 63 2" xfId="25583"/>
    <cellStyle name="常规 22 58 2" xfId="25584"/>
    <cellStyle name="常规 22 63 2" xfId="25585"/>
    <cellStyle name="常规 17 58 2 2" xfId="25586"/>
    <cellStyle name="常规 17 58 3 2" xfId="25587"/>
    <cellStyle name="注释 7 3 6" xfId="25588"/>
    <cellStyle name="常规 17 59" xfId="25589"/>
    <cellStyle name="常规 17 64" xfId="25590"/>
    <cellStyle name="常规 22 59" xfId="25591"/>
    <cellStyle name="常规 22 64" xfId="25592"/>
    <cellStyle name="常规 17 59 2" xfId="25593"/>
    <cellStyle name="常规 17 64 2" xfId="25594"/>
    <cellStyle name="常规 22 59 2" xfId="25595"/>
    <cellStyle name="常规 22 64 2" xfId="25596"/>
    <cellStyle name="常规 17 59 2 2" xfId="25597"/>
    <cellStyle name="常规 17 59 3 2" xfId="25598"/>
    <cellStyle name="常规 27 11 7" xfId="25599"/>
    <cellStyle name="常规 17 6" xfId="25600"/>
    <cellStyle name="常规 22 6" xfId="25601"/>
    <cellStyle name="常规 17 6 10" xfId="25602"/>
    <cellStyle name="常规 22 6 10" xfId="25603"/>
    <cellStyle name="常规 8 4 23" xfId="25604"/>
    <cellStyle name="常规 8 4 18" xfId="25605"/>
    <cellStyle name="常规 17 6 10 2" xfId="25606"/>
    <cellStyle name="常规 22 6 10 2" xfId="25607"/>
    <cellStyle name="常规 17 6 11" xfId="25608"/>
    <cellStyle name="常规 22 6 11" xfId="25609"/>
    <cellStyle name="常规 17 6 12" xfId="25610"/>
    <cellStyle name="常规 22 6 12" xfId="25611"/>
    <cellStyle name="常规 17 6 12 2" xfId="25612"/>
    <cellStyle name="常规 22 6 12 2" xfId="25613"/>
    <cellStyle name="常规 17 6 13" xfId="25614"/>
    <cellStyle name="常规 22 6 13" xfId="25615"/>
    <cellStyle name="常规 17 6 14" xfId="25616"/>
    <cellStyle name="常规 22 6 14" xfId="25617"/>
    <cellStyle name="常规 17 6 14 2" xfId="25618"/>
    <cellStyle name="常规 22 6 14 2" xfId="25619"/>
    <cellStyle name="常规 17 6 15" xfId="25620"/>
    <cellStyle name="常规 22 6 15" xfId="25621"/>
    <cellStyle name="常规 8 5 23" xfId="25622"/>
    <cellStyle name="常规 8 5 18" xfId="25623"/>
    <cellStyle name="常规 17 6 15 2" xfId="25624"/>
    <cellStyle name="常规 22 6 15 2" xfId="25625"/>
    <cellStyle name="常规 17 6 16" xfId="25626"/>
    <cellStyle name="常规 22 6 16" xfId="25627"/>
    <cellStyle name="常规 17 6 16 2" xfId="25628"/>
    <cellStyle name="常规 22 6 16 2" xfId="25629"/>
    <cellStyle name="常规 33 37 4 2" xfId="25630"/>
    <cellStyle name="常规 33 42 4 2" xfId="25631"/>
    <cellStyle name="常规 17 6 17" xfId="25632"/>
    <cellStyle name="常规 22 6 17" xfId="25633"/>
    <cellStyle name="汇总 13 2 4" xfId="25634"/>
    <cellStyle name="常规 17 6 17 2" xfId="25635"/>
    <cellStyle name="常规 22 6 17 2" xfId="25636"/>
    <cellStyle name="常规 4 2 2 2 3 2" xfId="25637"/>
    <cellStyle name="常规 17 6 18" xfId="25638"/>
    <cellStyle name="常规 22 6 18" xfId="25639"/>
    <cellStyle name="常规 4 2 2 2 3 3" xfId="25640"/>
    <cellStyle name="常规 17 6 19" xfId="25641"/>
    <cellStyle name="常规 22 6 19" xfId="25642"/>
    <cellStyle name="常规 27 11 7 2" xfId="25643"/>
    <cellStyle name="常规 17 6 2" xfId="25644"/>
    <cellStyle name="常规 22 6 2" xfId="25645"/>
    <cellStyle name="常规 17 6 2 2" xfId="25646"/>
    <cellStyle name="常规 22 6 2 2" xfId="25647"/>
    <cellStyle name="常规 17 6 2 2 2" xfId="25648"/>
    <cellStyle name="常规 2 14 2 2 2" xfId="25649"/>
    <cellStyle name="常规 17 6 2 3 2" xfId="25650"/>
    <cellStyle name="常规 33 37 10" xfId="25651"/>
    <cellStyle name="常规 33 42 10" xfId="25652"/>
    <cellStyle name="常规 17 6 3" xfId="25653"/>
    <cellStyle name="常规 22 6 3" xfId="25654"/>
    <cellStyle name="常规 33 37 10 2" xfId="25655"/>
    <cellStyle name="常规 33 42 10 2" xfId="25656"/>
    <cellStyle name="常规 17 6 3 2" xfId="25657"/>
    <cellStyle name="常规 22 6 3 2" xfId="25658"/>
    <cellStyle name="常规 17 6 3 2 2" xfId="25659"/>
    <cellStyle name="常规 33 37 11" xfId="25660"/>
    <cellStyle name="常规 33 42 11" xfId="25661"/>
    <cellStyle name="常规 17 6 4" xfId="25662"/>
    <cellStyle name="常规 22 6 4" xfId="25663"/>
    <cellStyle name="常规 33 37 11 2" xfId="25664"/>
    <cellStyle name="常规 33 42 11 2" xfId="25665"/>
    <cellStyle name="常规 17 6 4 2" xfId="25666"/>
    <cellStyle name="常规 22 6 4 2" xfId="25667"/>
    <cellStyle name="常规 17 6 4 2 2" xfId="25668"/>
    <cellStyle name="常规 2 14 4 2 2" xfId="25669"/>
    <cellStyle name="常规 17 6 4 3 2" xfId="25670"/>
    <cellStyle name="常规 33 37 12" xfId="25671"/>
    <cellStyle name="常规 33 42 12" xfId="25672"/>
    <cellStyle name="常规 17 6 5" xfId="25673"/>
    <cellStyle name="常规 22 6 5" xfId="25674"/>
    <cellStyle name="常规 33 37 12 2" xfId="25675"/>
    <cellStyle name="常规 33 42 12 2" xfId="25676"/>
    <cellStyle name="常规 17 6 5 2" xfId="25677"/>
    <cellStyle name="常规 22 6 5 2" xfId="25678"/>
    <cellStyle name="常规 33 37 13" xfId="25679"/>
    <cellStyle name="常规 33 42 13" xfId="25680"/>
    <cellStyle name="常规 19 4 2 2 2" xfId="25681"/>
    <cellStyle name="常规 24 4 2 2 2" xfId="25682"/>
    <cellStyle name="常规 17 6 6" xfId="25683"/>
    <cellStyle name="常规 22 6 6" xfId="25684"/>
    <cellStyle name="常规 33 37 13 2" xfId="25685"/>
    <cellStyle name="常规 33 42 13 2" xfId="25686"/>
    <cellStyle name="计算 2 2 6" xfId="25687"/>
    <cellStyle name="常规 17 6 6 2" xfId="25688"/>
    <cellStyle name="常规 22 6 6 2" xfId="25689"/>
    <cellStyle name="常规 33 37 14" xfId="25690"/>
    <cellStyle name="常规 33 42 14" xfId="25691"/>
    <cellStyle name="常规 17 6 7" xfId="25692"/>
    <cellStyle name="常规 22 6 7" xfId="25693"/>
    <cellStyle name="常规 33 37 14 2" xfId="25694"/>
    <cellStyle name="常规 33 42 14 2" xfId="25695"/>
    <cellStyle name="计算 2 3 6" xfId="25696"/>
    <cellStyle name="常规 17 6 7 2" xfId="25697"/>
    <cellStyle name="常规 22 6 7 2" xfId="25698"/>
    <cellStyle name="常规 33 37 15" xfId="25699"/>
    <cellStyle name="常规 33 42 15" xfId="25700"/>
    <cellStyle name="常规 17 6 8" xfId="25701"/>
    <cellStyle name="常规 22 6 8" xfId="25702"/>
    <cellStyle name="常规 33 37 15 2" xfId="25703"/>
    <cellStyle name="常规 33 42 15 2" xfId="25704"/>
    <cellStyle name="计算 2 4 6" xfId="25705"/>
    <cellStyle name="常规 17 6 8 2" xfId="25706"/>
    <cellStyle name="常规 22 6 8 2" xfId="25707"/>
    <cellStyle name="常规 33 37 16" xfId="25708"/>
    <cellStyle name="常规 33 42 16" xfId="25709"/>
    <cellStyle name="常规 17 6 9" xfId="25710"/>
    <cellStyle name="常规 22 6 9" xfId="25711"/>
    <cellStyle name="常规 33 37 16 2" xfId="25712"/>
    <cellStyle name="常规 33 42 16 2" xfId="25713"/>
    <cellStyle name="计算 2 5 6" xfId="25714"/>
    <cellStyle name="常规 17 6 9 2" xfId="25715"/>
    <cellStyle name="常规 22 6 9 2" xfId="25716"/>
    <cellStyle name="注释 7 3 7" xfId="25717"/>
    <cellStyle name="常规 17 65" xfId="25718"/>
    <cellStyle name="常规 17 70" xfId="25719"/>
    <cellStyle name="常规 22 65" xfId="25720"/>
    <cellStyle name="常规 22 70" xfId="25721"/>
    <cellStyle name="常规 17 65 2" xfId="25722"/>
    <cellStyle name="常规 17 70 2" xfId="25723"/>
    <cellStyle name="常规 22 65 2" xfId="25724"/>
    <cellStyle name="常规 22 70 2" xfId="25725"/>
    <cellStyle name="常规 17 67 2" xfId="25726"/>
    <cellStyle name="常规 17 72 2" xfId="25727"/>
    <cellStyle name="常规 22 67 2" xfId="25728"/>
    <cellStyle name="常规 22 72 2" xfId="25729"/>
    <cellStyle name="常规 17 68 2" xfId="25730"/>
    <cellStyle name="常规 17 73 2" xfId="25731"/>
    <cellStyle name="常规 22 68 2" xfId="25732"/>
    <cellStyle name="常规 22 73 2" xfId="25733"/>
    <cellStyle name="常规 17 69" xfId="25734"/>
    <cellStyle name="常规 17 74" xfId="25735"/>
    <cellStyle name="常规 22 69" xfId="25736"/>
    <cellStyle name="常规 22 74" xfId="25737"/>
    <cellStyle name="常规 17 69 2" xfId="25738"/>
    <cellStyle name="常规 22 69 2" xfId="25739"/>
    <cellStyle name="常规 27 11 8" xfId="25740"/>
    <cellStyle name="常规 17 7" xfId="25741"/>
    <cellStyle name="常规 22 7" xfId="25742"/>
    <cellStyle name="常规 17 7 10" xfId="25743"/>
    <cellStyle name="常规 22 7 10" xfId="25744"/>
    <cellStyle name="常规 9 4 18" xfId="25745"/>
    <cellStyle name="常规 17 7 10 2" xfId="25746"/>
    <cellStyle name="常规 22 7 10 2" xfId="25747"/>
    <cellStyle name="常规 17 7 11 2" xfId="25748"/>
    <cellStyle name="常规 22 7 11 2" xfId="25749"/>
    <cellStyle name="常规 17 7 12 2" xfId="25750"/>
    <cellStyle name="常规 22 7 12 2" xfId="25751"/>
    <cellStyle name="常规 17 7 13" xfId="25752"/>
    <cellStyle name="常规 22 7 13" xfId="25753"/>
    <cellStyle name="常规 17 7 13 2" xfId="25754"/>
    <cellStyle name="常规 22 7 13 2" xfId="25755"/>
    <cellStyle name="常规 17 7 14" xfId="25756"/>
    <cellStyle name="常规 22 7 14" xfId="25757"/>
    <cellStyle name="常规 17 7 15" xfId="25758"/>
    <cellStyle name="常规 22 7 15" xfId="25759"/>
    <cellStyle name="常规 9 5 18" xfId="25760"/>
    <cellStyle name="常规 17 7 15 2" xfId="25761"/>
    <cellStyle name="常规 22 7 15 2" xfId="25762"/>
    <cellStyle name="常规 17 7 16" xfId="25763"/>
    <cellStyle name="常规 22 7 16" xfId="25764"/>
    <cellStyle name="常规 17 7 16 2" xfId="25765"/>
    <cellStyle name="常规 22 7 16 2" xfId="25766"/>
    <cellStyle name="常规 17 7 17 2" xfId="25767"/>
    <cellStyle name="常规 22 7 17 2" xfId="25768"/>
    <cellStyle name="常规 17 7 18" xfId="25769"/>
    <cellStyle name="常规 22 7 18" xfId="25770"/>
    <cellStyle name="常规 17 7 19" xfId="25771"/>
    <cellStyle name="常规 22 7 19" xfId="25772"/>
    <cellStyle name="常规 26 15 16" xfId="25773"/>
    <cellStyle name="常规 26 20 16" xfId="25774"/>
    <cellStyle name="常规 27 11 8 2" xfId="25775"/>
    <cellStyle name="常规 17 7 2" xfId="25776"/>
    <cellStyle name="常规 22 7 2" xfId="25777"/>
    <cellStyle name="常规 26 15 16 2" xfId="25778"/>
    <cellStyle name="常规 26 20 16 2" xfId="25779"/>
    <cellStyle name="常规 17 7 2 2" xfId="25780"/>
    <cellStyle name="常规 22 7 2 2" xfId="25781"/>
    <cellStyle name="常规 2 15 2 2" xfId="25782"/>
    <cellStyle name="常规 2 20 2 2" xfId="25783"/>
    <cellStyle name="常规 7 42 14 2" xfId="25784"/>
    <cellStyle name="常规 7 37 14 2" xfId="25785"/>
    <cellStyle name="常规 17 7 2 3" xfId="25786"/>
    <cellStyle name="常规 2 15 2 2 2" xfId="25787"/>
    <cellStyle name="常规 2 20 2 2 2" xfId="25788"/>
    <cellStyle name="常规 17 7 2 3 2" xfId="25789"/>
    <cellStyle name="常规 2 15 2 3" xfId="25790"/>
    <cellStyle name="常规 2 20 2 3" xfId="25791"/>
    <cellStyle name="常规 17 7 2 4" xfId="25792"/>
    <cellStyle name="常规 26 15 17" xfId="25793"/>
    <cellStyle name="常规 26 20 17" xfId="25794"/>
    <cellStyle name="常规 17 7 3" xfId="25795"/>
    <cellStyle name="常规 22 7 3" xfId="25796"/>
    <cellStyle name="常规 26 15 17 2" xfId="25797"/>
    <cellStyle name="常规 26 20 17 2" xfId="25798"/>
    <cellStyle name="常规 17 7 3 2" xfId="25799"/>
    <cellStyle name="常规 22 7 3 2" xfId="25800"/>
    <cellStyle name="常规 17 7 3 2 2" xfId="25801"/>
    <cellStyle name="常规 26 15 18" xfId="25802"/>
    <cellStyle name="常规 26 20 18" xfId="25803"/>
    <cellStyle name="常规 17 7 4" xfId="25804"/>
    <cellStyle name="常规 22 7 4" xfId="25805"/>
    <cellStyle name="常规 17 7 4 2" xfId="25806"/>
    <cellStyle name="常规 22 7 4 2" xfId="25807"/>
    <cellStyle name="常规 17 7 4 2 2" xfId="25808"/>
    <cellStyle name="常规 2 15 4 2" xfId="25809"/>
    <cellStyle name="常规 2 20 4 2" xfId="25810"/>
    <cellStyle name="常规 7 42 16 2" xfId="25811"/>
    <cellStyle name="常规 7 37 16 2" xfId="25812"/>
    <cellStyle name="常规 17 7 4 3" xfId="25813"/>
    <cellStyle name="常规 2 15 4 2 2" xfId="25814"/>
    <cellStyle name="常规 2 20 4 2 2" xfId="25815"/>
    <cellStyle name="常规 17 7 4 3 2" xfId="25816"/>
    <cellStyle name="常规 2 15 4 3" xfId="25817"/>
    <cellStyle name="常规 2 20 4 3" xfId="25818"/>
    <cellStyle name="常规 17 7 4 4" xfId="25819"/>
    <cellStyle name="常规 17 7 5" xfId="25820"/>
    <cellStyle name="常规 22 7 5" xfId="25821"/>
    <cellStyle name="常规 17 7 5 2" xfId="25822"/>
    <cellStyle name="常规 22 7 5 2" xfId="25823"/>
    <cellStyle name="常规 17 7 6" xfId="25824"/>
    <cellStyle name="常规 22 7 6" xfId="25825"/>
    <cellStyle name="计算 3 2 6" xfId="25826"/>
    <cellStyle name="常规 17 7 6 2" xfId="25827"/>
    <cellStyle name="常规 22 7 6 2" xfId="25828"/>
    <cellStyle name="常规 17 7 7" xfId="25829"/>
    <cellStyle name="常规 22 7 7" xfId="25830"/>
    <cellStyle name="计算 3 3 6" xfId="25831"/>
    <cellStyle name="常规 17 7 7 2" xfId="25832"/>
    <cellStyle name="常规 22 7 7 2" xfId="25833"/>
    <cellStyle name="常规 17 7 8" xfId="25834"/>
    <cellStyle name="常规 22 7 8" xfId="25835"/>
    <cellStyle name="计算 3 4 6" xfId="25836"/>
    <cellStyle name="常规 17 7 8 2" xfId="25837"/>
    <cellStyle name="常规 22 7 8 2" xfId="25838"/>
    <cellStyle name="常规 17 7 9" xfId="25839"/>
    <cellStyle name="常规 22 7 9" xfId="25840"/>
    <cellStyle name="计算 3 5 6" xfId="25841"/>
    <cellStyle name="常规 17 7 9 2" xfId="25842"/>
    <cellStyle name="常规 2 17" xfId="25843"/>
    <cellStyle name="常规 2 22" xfId="25844"/>
    <cellStyle name="常规 22 7 9 2" xfId="25845"/>
    <cellStyle name="常规 17 75 2" xfId="25846"/>
    <cellStyle name="常规 22 75 2" xfId="25847"/>
    <cellStyle name="常规 17 76" xfId="25848"/>
    <cellStyle name="常规 17 81" xfId="25849"/>
    <cellStyle name="常规 22 76" xfId="25850"/>
    <cellStyle name="常规 22 81" xfId="25851"/>
    <cellStyle name="常规 17 77" xfId="25852"/>
    <cellStyle name="常规 22 77" xfId="25853"/>
    <cellStyle name="常规 22 82" xfId="25854"/>
    <cellStyle name="常规 17 78" xfId="25855"/>
    <cellStyle name="常规 22 78" xfId="25856"/>
    <cellStyle name="常规 22 83" xfId="25857"/>
    <cellStyle name="常规 17 79" xfId="25858"/>
    <cellStyle name="常规 22 79" xfId="25859"/>
    <cellStyle name="常规 22 84" xfId="25860"/>
    <cellStyle name="常规 27 11 9" xfId="25861"/>
    <cellStyle name="常规 17 8" xfId="25862"/>
    <cellStyle name="常规 22 8" xfId="25863"/>
    <cellStyle name="常规 6 3" xfId="25864"/>
    <cellStyle name="常规 17 8 10" xfId="25865"/>
    <cellStyle name="常规 22 8 10" xfId="25866"/>
    <cellStyle name="常规 6 3 2" xfId="25867"/>
    <cellStyle name="常规 17 8 10 2" xfId="25868"/>
    <cellStyle name="常规 22 8 10 2" xfId="25869"/>
    <cellStyle name="常规 27 37" xfId="25870"/>
    <cellStyle name="常规 27 42" xfId="25871"/>
    <cellStyle name="常规 6 4 2" xfId="25872"/>
    <cellStyle name="常规 17 8 11 2" xfId="25873"/>
    <cellStyle name="常规 22 8 11 2" xfId="25874"/>
    <cellStyle name="常规 6 5" xfId="25875"/>
    <cellStyle name="常规 17 8 12" xfId="25876"/>
    <cellStyle name="常规 22 8 12" xfId="25877"/>
    <cellStyle name="常规 6 5 2" xfId="25878"/>
    <cellStyle name="常规 17 8 12 2" xfId="25879"/>
    <cellStyle name="常规 22 8 12 2" xfId="25880"/>
    <cellStyle name="常规 6 6" xfId="25881"/>
    <cellStyle name="常规 17 8 13" xfId="25882"/>
    <cellStyle name="常规 22 8 13" xfId="25883"/>
    <cellStyle name="常规 6 6 2" xfId="25884"/>
    <cellStyle name="常规 17 8 13 2" xfId="25885"/>
    <cellStyle name="常规 22 8 13 2" xfId="25886"/>
    <cellStyle name="常规 6 7" xfId="25887"/>
    <cellStyle name="常规 17 8 14" xfId="25888"/>
    <cellStyle name="常规 22 8 14" xfId="25889"/>
    <cellStyle name="常规 6 8" xfId="25890"/>
    <cellStyle name="常规 17 8 15" xfId="25891"/>
    <cellStyle name="常规 22 8 15" xfId="25892"/>
    <cellStyle name="常规 3 29 2 2" xfId="25893"/>
    <cellStyle name="常规 3 34 2 2" xfId="25894"/>
    <cellStyle name="常规 6 8 2" xfId="25895"/>
    <cellStyle name="常规 17 8 15 2" xfId="25896"/>
    <cellStyle name="常规 22 8 15 2" xfId="25897"/>
    <cellStyle name="常规 33 37" xfId="25898"/>
    <cellStyle name="常规 33 42" xfId="25899"/>
    <cellStyle name="常规 6 9" xfId="25900"/>
    <cellStyle name="常规 17 8 16" xfId="25901"/>
    <cellStyle name="常规 22 8 16" xfId="25902"/>
    <cellStyle name="常规 6 9 2" xfId="25903"/>
    <cellStyle name="常规 17 8 16 2" xfId="25904"/>
    <cellStyle name="常规 22 8 16 2" xfId="25905"/>
    <cellStyle name="常规 17 8 17" xfId="25906"/>
    <cellStyle name="常规 22 8 17" xfId="25907"/>
    <cellStyle name="常规 17 8 17 2" xfId="25908"/>
    <cellStyle name="常规 22 8 17 2" xfId="25909"/>
    <cellStyle name="常规 17 8 18" xfId="25910"/>
    <cellStyle name="常规 22 8 18" xfId="25911"/>
    <cellStyle name="常规 17 8 19" xfId="25912"/>
    <cellStyle name="常规 27 11 9 2" xfId="25913"/>
    <cellStyle name="常规 17 8 2" xfId="25914"/>
    <cellStyle name="常规 22 8 2" xfId="25915"/>
    <cellStyle name="常规 17 8 2 2" xfId="25916"/>
    <cellStyle name="常规 22 8 2 2" xfId="25917"/>
    <cellStyle name="常规 26 47 16" xfId="25918"/>
    <cellStyle name="常规 17 8 2 2 2" xfId="25919"/>
    <cellStyle name="常规 2 16 2 2" xfId="25920"/>
    <cellStyle name="常规 2 21 2 2" xfId="25921"/>
    <cellStyle name="常规 17 8 2 3" xfId="25922"/>
    <cellStyle name="常规 2 16 2 2 2" xfId="25923"/>
    <cellStyle name="常规 2 21 2 2 2" xfId="25924"/>
    <cellStyle name="常规 17 8 2 3 2" xfId="25925"/>
    <cellStyle name="常规 2 16 2 3" xfId="25926"/>
    <cellStyle name="常规 2 21 2 3" xfId="25927"/>
    <cellStyle name="常规 17 8 2 4" xfId="25928"/>
    <cellStyle name="常规 17 8 3" xfId="25929"/>
    <cellStyle name="常规 22 8 3" xfId="25930"/>
    <cellStyle name="常规 17 8 3 2" xfId="25931"/>
    <cellStyle name="常规 22 8 3 2" xfId="25932"/>
    <cellStyle name="常规 17 8 3 2 2" xfId="25933"/>
    <cellStyle name="常规 17 8 4" xfId="25934"/>
    <cellStyle name="常规 22 8 4" xfId="25935"/>
    <cellStyle name="常规 6 22" xfId="25936"/>
    <cellStyle name="常规 6 17" xfId="25937"/>
    <cellStyle name="常规 17 8 4 2" xfId="25938"/>
    <cellStyle name="常规 22 8 4 2" xfId="25939"/>
    <cellStyle name="常规 6 22 2" xfId="25940"/>
    <cellStyle name="常规 6 17 2" xfId="25941"/>
    <cellStyle name="常规 17 8 4 2 2" xfId="25942"/>
    <cellStyle name="常规 2 16 4 2" xfId="25943"/>
    <cellStyle name="常规 2 21 4 2" xfId="25944"/>
    <cellStyle name="常规 6 23" xfId="25945"/>
    <cellStyle name="常规 6 18" xfId="25946"/>
    <cellStyle name="常规 17 8 4 3" xfId="25947"/>
    <cellStyle name="常规 2 16 4 2 2" xfId="25948"/>
    <cellStyle name="常规 2 21 4 2 2" xfId="25949"/>
    <cellStyle name="常规 6 23 2" xfId="25950"/>
    <cellStyle name="常规 6 18 2" xfId="25951"/>
    <cellStyle name="常规 17 8 4 3 2" xfId="25952"/>
    <cellStyle name="常规 2 16 4 3" xfId="25953"/>
    <cellStyle name="常规 2 21 4 3" xfId="25954"/>
    <cellStyle name="常规 6 24" xfId="25955"/>
    <cellStyle name="常规 6 19" xfId="25956"/>
    <cellStyle name="常规 17 8 4 4" xfId="25957"/>
    <cellStyle name="常规 17 8 5" xfId="25958"/>
    <cellStyle name="常规 22 8 5" xfId="25959"/>
    <cellStyle name="常规 27 5 18" xfId="25960"/>
    <cellStyle name="常规 6 72" xfId="25961"/>
    <cellStyle name="常规 6 67" xfId="25962"/>
    <cellStyle name="常规 17 8 5 2" xfId="25963"/>
    <cellStyle name="常规 22 8 5 2" xfId="25964"/>
    <cellStyle name="常规 17 8 6" xfId="25965"/>
    <cellStyle name="常规 22 8 6" xfId="25966"/>
    <cellStyle name="计算 4 2 6" xfId="25967"/>
    <cellStyle name="常规 17 8 6 2" xfId="25968"/>
    <cellStyle name="常规 22 8 6 2" xfId="25969"/>
    <cellStyle name="常规 17 8 7" xfId="25970"/>
    <cellStyle name="常规 22 8 7" xfId="25971"/>
    <cellStyle name="计算 4 3 6" xfId="25972"/>
    <cellStyle name="常规 17 8 7 2" xfId="25973"/>
    <cellStyle name="常规 22 8 7 2" xfId="25974"/>
    <cellStyle name="常规 17 8 8" xfId="25975"/>
    <cellStyle name="常规 22 8 8" xfId="25976"/>
    <cellStyle name="计算 4 4 6" xfId="25977"/>
    <cellStyle name="常规 17 8 8 2" xfId="25978"/>
    <cellStyle name="常规 22 8 8 2" xfId="25979"/>
    <cellStyle name="常规 17 8 9" xfId="25980"/>
    <cellStyle name="常规 22 8 9" xfId="25981"/>
    <cellStyle name="计算 4 5 6" xfId="25982"/>
    <cellStyle name="常规 7 22" xfId="25983"/>
    <cellStyle name="常规 7 17" xfId="25984"/>
    <cellStyle name="常规 17 8 9 2" xfId="25985"/>
    <cellStyle name="常规 22 8 9 2" xfId="25986"/>
    <cellStyle name="常规 17 9" xfId="25987"/>
    <cellStyle name="常规 22 9" xfId="25988"/>
    <cellStyle name="常规 17 9 10" xfId="25989"/>
    <cellStyle name="常规 22 9 10" xfId="25990"/>
    <cellStyle name="常规 17 9 10 2" xfId="25991"/>
    <cellStyle name="常规 22 9 10 2" xfId="25992"/>
    <cellStyle name="常规 17 9 11" xfId="25993"/>
    <cellStyle name="常规 22 9 11" xfId="25994"/>
    <cellStyle name="常规 17 9 11 2" xfId="25995"/>
    <cellStyle name="常规 22 9 11 2" xfId="25996"/>
    <cellStyle name="常规 17 9 12" xfId="25997"/>
    <cellStyle name="常规 22 9 12" xfId="25998"/>
    <cellStyle name="常规 17 9 12 2" xfId="25999"/>
    <cellStyle name="常规 22 9 12 2" xfId="26000"/>
    <cellStyle name="常规 17 9 17 2" xfId="26001"/>
    <cellStyle name="常规 22 9 17 2" xfId="26002"/>
    <cellStyle name="常规 17 9 18" xfId="26003"/>
    <cellStyle name="常规 22 9 18" xfId="26004"/>
    <cellStyle name="常规 17 9 19" xfId="26005"/>
    <cellStyle name="常规 17 9 2" xfId="26006"/>
    <cellStyle name="常规 22 9 2" xfId="26007"/>
    <cellStyle name="常规 17 9 2 2" xfId="26008"/>
    <cellStyle name="常规 22 9 2 2" xfId="26009"/>
    <cellStyle name="常规 27 47 16" xfId="26010"/>
    <cellStyle name="常规 18 3 6 5" xfId="26011"/>
    <cellStyle name="常规 63 11" xfId="26012"/>
    <cellStyle name="常规 58 11" xfId="26013"/>
    <cellStyle name="常规 17 9 2 2 2" xfId="26014"/>
    <cellStyle name="常规 2 17 2 2" xfId="26015"/>
    <cellStyle name="常规 2 22 2 2" xfId="26016"/>
    <cellStyle name="常规 17 9 2 3" xfId="26017"/>
    <cellStyle name="常规 2 17 2 2 2" xfId="26018"/>
    <cellStyle name="常规 2 22 2 2 2" xfId="26019"/>
    <cellStyle name="常规 17 9 2 3 2" xfId="26020"/>
    <cellStyle name="常规 2 17 2 3" xfId="26021"/>
    <cellStyle name="常规 2 22 2 3" xfId="26022"/>
    <cellStyle name="常规 17 9 2 4" xfId="26023"/>
    <cellStyle name="常规 17 9 3" xfId="26024"/>
    <cellStyle name="常规 22 9 3" xfId="26025"/>
    <cellStyle name="常规 17 9 3 2" xfId="26026"/>
    <cellStyle name="常规 22 9 3 2" xfId="26027"/>
    <cellStyle name="常规 73 11" xfId="26028"/>
    <cellStyle name="常规 68 11" xfId="26029"/>
    <cellStyle name="常规 17 9 3 2 2" xfId="26030"/>
    <cellStyle name="常规 17 9 4" xfId="26031"/>
    <cellStyle name="常规 22 9 4" xfId="26032"/>
    <cellStyle name="常规 17 9 4 2" xfId="26033"/>
    <cellStyle name="常规 22 9 4 2" xfId="26034"/>
    <cellStyle name="常规 78 11" xfId="26035"/>
    <cellStyle name="常规 17 9 4 2 2" xfId="26036"/>
    <cellStyle name="常规 2 17 4 2" xfId="26037"/>
    <cellStyle name="常规 2 22 4 2" xfId="26038"/>
    <cellStyle name="常规 17 9 4 3" xfId="26039"/>
    <cellStyle name="常规 2 17 4 2 2" xfId="26040"/>
    <cellStyle name="常规 2 22 4 2 2" xfId="26041"/>
    <cellStyle name="常规 17 9 4 3 2" xfId="26042"/>
    <cellStyle name="常规 2 17 4 3" xfId="26043"/>
    <cellStyle name="常规 2 22 4 3" xfId="26044"/>
    <cellStyle name="常规 17 9 4 4" xfId="26045"/>
    <cellStyle name="常规 17 9 5" xfId="26046"/>
    <cellStyle name="常规 22 9 5" xfId="26047"/>
    <cellStyle name="常规 17 9 5 2" xfId="26048"/>
    <cellStyle name="常规 22 9 5 2" xfId="26049"/>
    <cellStyle name="常规 17 9 6" xfId="26050"/>
    <cellStyle name="常规 22 9 6" xfId="26051"/>
    <cellStyle name="计算 5 2 6" xfId="26052"/>
    <cellStyle name="常规 17 9 6 2" xfId="26053"/>
    <cellStyle name="常规 22 9 6 2" xfId="26054"/>
    <cellStyle name="常规 17 9 7" xfId="26055"/>
    <cellStyle name="常规 22 9 7" xfId="26056"/>
    <cellStyle name="计算 5 3 6" xfId="26057"/>
    <cellStyle name="常规 17 9 7 2" xfId="26058"/>
    <cellStyle name="常规 22 9 7 2" xfId="26059"/>
    <cellStyle name="常规 17 9 8" xfId="26060"/>
    <cellStyle name="常规 22 9 8" xfId="26061"/>
    <cellStyle name="计算 5 4 6" xfId="26062"/>
    <cellStyle name="常规 17 9 8 2" xfId="26063"/>
    <cellStyle name="常规 22 9 8 2" xfId="26064"/>
    <cellStyle name="常规 17 9 9" xfId="26065"/>
    <cellStyle name="常规 22 9 9" xfId="26066"/>
    <cellStyle name="计算 5 5 6" xfId="26067"/>
    <cellStyle name="常规 17 9 9 2" xfId="26068"/>
    <cellStyle name="常规 22 9 9 2" xfId="26069"/>
    <cellStyle name="常规 27 12 15" xfId="26070"/>
    <cellStyle name="常规 27 12 20" xfId="26071"/>
    <cellStyle name="常规 18 10" xfId="26072"/>
    <cellStyle name="常规 23 10" xfId="26073"/>
    <cellStyle name="常规 27 12 15 2" xfId="26074"/>
    <cellStyle name="常规 18 10 2" xfId="26075"/>
    <cellStyle name="常规 23 10 2" xfId="26076"/>
    <cellStyle name="常规 18 10 2 10" xfId="26077"/>
    <cellStyle name="常规 8 34 13 2" xfId="26078"/>
    <cellStyle name="常规 8 29 13 2" xfId="26079"/>
    <cellStyle name="常规 18 10 3" xfId="26080"/>
    <cellStyle name="常规 23 10 3" xfId="26081"/>
    <cellStyle name="常规 18 10 3 10" xfId="26082"/>
    <cellStyle name="常规 18 10 3 10 2 2" xfId="26083"/>
    <cellStyle name="常规 18 10 3 10 2 3" xfId="26084"/>
    <cellStyle name="常规 18 10 3 10 3" xfId="26085"/>
    <cellStyle name="常规 18 10 3 10 4" xfId="26086"/>
    <cellStyle name="常规 18 10 3 10 5" xfId="26087"/>
    <cellStyle name="常规 18 10 3 10 6" xfId="26088"/>
    <cellStyle name="常规 18 10 3 10 8" xfId="26089"/>
    <cellStyle name="常规 18 10 3 2" xfId="26090"/>
    <cellStyle name="常规 23 10 3 2" xfId="26091"/>
    <cellStyle name="常规 18 10 3 7" xfId="26092"/>
    <cellStyle name="常规 18 10 3 8" xfId="26093"/>
    <cellStyle name="常规 18 10 4" xfId="26094"/>
    <cellStyle name="常规 23 10 4" xfId="26095"/>
    <cellStyle name="常规 18 10 5" xfId="26096"/>
    <cellStyle name="常规 23 10 5" xfId="26097"/>
    <cellStyle name="常规 27 12 16 2" xfId="26098"/>
    <cellStyle name="常规 18 11 2" xfId="26099"/>
    <cellStyle name="常规 23 11 2" xfId="26100"/>
    <cellStyle name="常规 27 12 17" xfId="26101"/>
    <cellStyle name="常规 18 12" xfId="26102"/>
    <cellStyle name="常规 23 12" xfId="26103"/>
    <cellStyle name="常规 27 12 17 2" xfId="26104"/>
    <cellStyle name="千位分隔 2 11 31" xfId="26105"/>
    <cellStyle name="千位分隔 2 11 26" xfId="26106"/>
    <cellStyle name="常规 18 12 2" xfId="26107"/>
    <cellStyle name="常规 23 12 2" xfId="26108"/>
    <cellStyle name="常规 27 12 18" xfId="26109"/>
    <cellStyle name="常规 18 13" xfId="26110"/>
    <cellStyle name="常规 23 13" xfId="26111"/>
    <cellStyle name="常规 27 12 18 2" xfId="26112"/>
    <cellStyle name="常规 18 13 2" xfId="26113"/>
    <cellStyle name="常规 23 13 2" xfId="26114"/>
    <cellStyle name="常规 27 12 19" xfId="26115"/>
    <cellStyle name="常规 18 14" xfId="26116"/>
    <cellStyle name="常规 23 14" xfId="26117"/>
    <cellStyle name="常规 18 14 2" xfId="26118"/>
    <cellStyle name="常规 23 14 2" xfId="26119"/>
    <cellStyle name="常规 18 15" xfId="26120"/>
    <cellStyle name="常规 18 20" xfId="26121"/>
    <cellStyle name="常规 23 15" xfId="26122"/>
    <cellStyle name="常规 23 20" xfId="26123"/>
    <cellStyle name="常规 18 15 2" xfId="26124"/>
    <cellStyle name="常规 23 15 2" xfId="26125"/>
    <cellStyle name="常规 23 20 2" xfId="26126"/>
    <cellStyle name="常规 18 16" xfId="26127"/>
    <cellStyle name="常规 18 21" xfId="26128"/>
    <cellStyle name="常规 23 16" xfId="26129"/>
    <cellStyle name="常规 23 21" xfId="26130"/>
    <cellStyle name="常规 18 16 2" xfId="26131"/>
    <cellStyle name="常规 23 16 2" xfId="26132"/>
    <cellStyle name="常规 23 21 2" xfId="26133"/>
    <cellStyle name="常规 18 17" xfId="26134"/>
    <cellStyle name="常规 18 22" xfId="26135"/>
    <cellStyle name="常规 23 17" xfId="26136"/>
    <cellStyle name="常规 23 22" xfId="26137"/>
    <cellStyle name="常规 18 17 2" xfId="26138"/>
    <cellStyle name="常规 23 17 2" xfId="26139"/>
    <cellStyle name="常规 23 22 2" xfId="26140"/>
    <cellStyle name="常规 18 18 2" xfId="26141"/>
    <cellStyle name="常规 23 18 2" xfId="26142"/>
    <cellStyle name="常规 23 23 2" xfId="26143"/>
    <cellStyle name="常规 18 19" xfId="26144"/>
    <cellStyle name="常规 18 24" xfId="26145"/>
    <cellStyle name="常规 23 19" xfId="26146"/>
    <cellStyle name="常规 23 24" xfId="26147"/>
    <cellStyle name="常规 18 2 14" xfId="26148"/>
    <cellStyle name="常规 23 2 14" xfId="26149"/>
    <cellStyle name="常规 18 2 15" xfId="26150"/>
    <cellStyle name="常规 18 2 20" xfId="26151"/>
    <cellStyle name="常规 23 2 15" xfId="26152"/>
    <cellStyle name="常规 23 2 20" xfId="26153"/>
    <cellStyle name="常规 18 2 16" xfId="26154"/>
    <cellStyle name="常规 18 2 21" xfId="26155"/>
    <cellStyle name="常规 23 2 16" xfId="26156"/>
    <cellStyle name="常规 23 2 21" xfId="26157"/>
    <cellStyle name="常规 18 2 17" xfId="26158"/>
    <cellStyle name="常规 18 2 22" xfId="26159"/>
    <cellStyle name="常规 23 2 17" xfId="26160"/>
    <cellStyle name="常规 23 2 22" xfId="26161"/>
    <cellStyle name="常规 18 2 18" xfId="26162"/>
    <cellStyle name="常规 18 2 23" xfId="26163"/>
    <cellStyle name="常规 23 2 18" xfId="26164"/>
    <cellStyle name="常规 23 2 23" xfId="26165"/>
    <cellStyle name="常规 18 2 19" xfId="26166"/>
    <cellStyle name="常规 18 2 24" xfId="26167"/>
    <cellStyle name="常规 23 2 19" xfId="26168"/>
    <cellStyle name="常规 23 2 24" xfId="26169"/>
    <cellStyle name="常规 18 2 25" xfId="26170"/>
    <cellStyle name="常规 18 2 30" xfId="26171"/>
    <cellStyle name="常规 23 2 25" xfId="26172"/>
    <cellStyle name="常规 23 2 30" xfId="26173"/>
    <cellStyle name="常规 18 2 26" xfId="26174"/>
    <cellStyle name="常规 18 2 31" xfId="26175"/>
    <cellStyle name="常规 23 2 26" xfId="26176"/>
    <cellStyle name="常规 23 2 31" xfId="26177"/>
    <cellStyle name="常规 18 2 28" xfId="26178"/>
    <cellStyle name="常规 23 2 28" xfId="26179"/>
    <cellStyle name="常规 23 2 33" xfId="26180"/>
    <cellStyle name="常规 18 2 29" xfId="26181"/>
    <cellStyle name="常规 23 2 29" xfId="26182"/>
    <cellStyle name="常规 7 46 16 2" xfId="26183"/>
    <cellStyle name="常规 18 2 4 3" xfId="26184"/>
    <cellStyle name="常规 24 3 2 5" xfId="26185"/>
    <cellStyle name="常规 18 2 9" xfId="26186"/>
    <cellStyle name="常规 23 2 9" xfId="26187"/>
    <cellStyle name="常规 18 25" xfId="26188"/>
    <cellStyle name="常规 18 30" xfId="26189"/>
    <cellStyle name="常规 23 25" xfId="26190"/>
    <cellStyle name="常规 23 30" xfId="26191"/>
    <cellStyle name="常规 18 26" xfId="26192"/>
    <cellStyle name="常规 18 31" xfId="26193"/>
    <cellStyle name="常规 23 26" xfId="26194"/>
    <cellStyle name="常规 23 31" xfId="26195"/>
    <cellStyle name="常规 27 4 3 2" xfId="26196"/>
    <cellStyle name="常规 32 4 3 2" xfId="26197"/>
    <cellStyle name="常规 18 27" xfId="26198"/>
    <cellStyle name="常规 18 32" xfId="26199"/>
    <cellStyle name="常规 23 27" xfId="26200"/>
    <cellStyle name="常规 23 32" xfId="26201"/>
    <cellStyle name="常规 3 12 3 2" xfId="26202"/>
    <cellStyle name="常规 27 4 3 3" xfId="26203"/>
    <cellStyle name="常规 18 28" xfId="26204"/>
    <cellStyle name="常规 18 33" xfId="26205"/>
    <cellStyle name="常规 23 28" xfId="26206"/>
    <cellStyle name="常规 23 33" xfId="26207"/>
    <cellStyle name="常规 27 4 3 4" xfId="26208"/>
    <cellStyle name="常规 18 29" xfId="26209"/>
    <cellStyle name="常规 18 34" xfId="26210"/>
    <cellStyle name="常规 23 29" xfId="26211"/>
    <cellStyle name="常规 23 34" xfId="26212"/>
    <cellStyle name="常规 18 3 2 5" xfId="26213"/>
    <cellStyle name="常规 18 3 2 6" xfId="26214"/>
    <cellStyle name="千位分隔 2 10 6 2" xfId="26215"/>
    <cellStyle name="常规 18 3 2 7" xfId="26216"/>
    <cellStyle name="常规 18 3 3 5" xfId="26217"/>
    <cellStyle name="常规 18 3 3 6" xfId="26218"/>
    <cellStyle name="千位分隔 2 10 7 2" xfId="26219"/>
    <cellStyle name="常规 18 3 3 7" xfId="26220"/>
    <cellStyle name="常规 18 3 4 2 2" xfId="26221"/>
    <cellStyle name="常规 18 3 4 3" xfId="26222"/>
    <cellStyle name="常规 18 3 4 4" xfId="26223"/>
    <cellStyle name="常规 18 3 4 5" xfId="26224"/>
    <cellStyle name="常规 18 3 4 6" xfId="26225"/>
    <cellStyle name="常规 18 3 4 7" xfId="26226"/>
    <cellStyle name="常规 18 3 5 3" xfId="26227"/>
    <cellStyle name="常规 18 3 5 4" xfId="26228"/>
    <cellStyle name="常规 18 3 5 5" xfId="26229"/>
    <cellStyle name="常规 18 3 5 6" xfId="26230"/>
    <cellStyle name="常规 18 3 5 7" xfId="26231"/>
    <cellStyle name="常规 27 47 14" xfId="26232"/>
    <cellStyle name="常规 18 3 6 3" xfId="26233"/>
    <cellStyle name="常规 27 47 15" xfId="26234"/>
    <cellStyle name="常规 18 3 6 4" xfId="26235"/>
    <cellStyle name="常规 27 47 17" xfId="26236"/>
    <cellStyle name="常规 18 3 6 6" xfId="26237"/>
    <cellStyle name="常规 27 47 18" xfId="26238"/>
    <cellStyle name="常规 18 3 6 7" xfId="26239"/>
    <cellStyle name="常规 18 3 9" xfId="26240"/>
    <cellStyle name="常规 23 3 9" xfId="26241"/>
    <cellStyle name="常规 18 3 9 2" xfId="26242"/>
    <cellStyle name="常规 23 3 9 2" xfId="26243"/>
    <cellStyle name="常规 27 4 3 5" xfId="26244"/>
    <cellStyle name="常规 18 35" xfId="26245"/>
    <cellStyle name="常规 18 40" xfId="26246"/>
    <cellStyle name="常规 23 35" xfId="26247"/>
    <cellStyle name="常规 23 40" xfId="26248"/>
    <cellStyle name="常规 18 36" xfId="26249"/>
    <cellStyle name="常规 18 41" xfId="26250"/>
    <cellStyle name="常规 23 36" xfId="26251"/>
    <cellStyle name="常规 23 41" xfId="26252"/>
    <cellStyle name="常规 5 8 3" xfId="26253"/>
    <cellStyle name="常规 18 38" xfId="26254"/>
    <cellStyle name="常规 18 43" xfId="26255"/>
    <cellStyle name="常规 23 38" xfId="26256"/>
    <cellStyle name="常规 23 43" xfId="26257"/>
    <cellStyle name="常规 5 8 4" xfId="26258"/>
    <cellStyle name="常规 18 39" xfId="26259"/>
    <cellStyle name="常规 18 44" xfId="26260"/>
    <cellStyle name="常规 23 39" xfId="26261"/>
    <cellStyle name="常规 23 44" xfId="26262"/>
    <cellStyle name="常规 5 8 5" xfId="26263"/>
    <cellStyle name="常规 18 45" xfId="26264"/>
    <cellStyle name="常规 18 50" xfId="26265"/>
    <cellStyle name="常规 23 45" xfId="26266"/>
    <cellStyle name="常规 23 50" xfId="26267"/>
    <cellStyle name="常规 18 46" xfId="26268"/>
    <cellStyle name="常规 18 51" xfId="26269"/>
    <cellStyle name="常规 23 46" xfId="26270"/>
    <cellStyle name="常规 23 51" xfId="26271"/>
    <cellStyle name="常规 23 16 10 2" xfId="26272"/>
    <cellStyle name="常规 23 21 10 2" xfId="26273"/>
    <cellStyle name="常规 18 47" xfId="26274"/>
    <cellStyle name="常规 18 52" xfId="26275"/>
    <cellStyle name="常规 23 47" xfId="26276"/>
    <cellStyle name="常规 23 52" xfId="26277"/>
    <cellStyle name="常规 18 49" xfId="26278"/>
    <cellStyle name="常规 18 54" xfId="26279"/>
    <cellStyle name="常规 23 49" xfId="26280"/>
    <cellStyle name="常规 23 54" xfId="26281"/>
    <cellStyle name="常规 27 12 6" xfId="26282"/>
    <cellStyle name="常规 18 5" xfId="26283"/>
    <cellStyle name="常规 23 5" xfId="26284"/>
    <cellStyle name="常规 18 5 3 10" xfId="26285"/>
    <cellStyle name="常规 23 17 18" xfId="26286"/>
    <cellStyle name="常规 23 22 18" xfId="26287"/>
    <cellStyle name="常规 18 5 3 10 2" xfId="26288"/>
    <cellStyle name="常规 18 5 3 10 2 2" xfId="26289"/>
    <cellStyle name="常规 18 5 3 10 2 3" xfId="26290"/>
    <cellStyle name="常规 18 5 3 10 3" xfId="26291"/>
    <cellStyle name="常规 18 5 3 10 4" xfId="26292"/>
    <cellStyle name="常规 18 5 3 10 6" xfId="26293"/>
    <cellStyle name="常规 18 5 3 10 7" xfId="26294"/>
    <cellStyle name="常规 18 5 3 10 8" xfId="26295"/>
    <cellStyle name="常规 18 5 3 5" xfId="26296"/>
    <cellStyle name="常规 18 5 3 6" xfId="26297"/>
    <cellStyle name="常规 18 5 3 7" xfId="26298"/>
    <cellStyle name="常规 18 5 3 8" xfId="26299"/>
    <cellStyle name="常规 18 55" xfId="26300"/>
    <cellStyle name="常规 23 55" xfId="26301"/>
    <cellStyle name="常规 23 60" xfId="26302"/>
    <cellStyle name="常规 18 57" xfId="26303"/>
    <cellStyle name="常规 23 57" xfId="26304"/>
    <cellStyle name="常规 23 62" xfId="26305"/>
    <cellStyle name="常规 27 12 7" xfId="26306"/>
    <cellStyle name="常规 18 6" xfId="26307"/>
    <cellStyle name="常规 23 6" xfId="26308"/>
    <cellStyle name="常规 27 12 8" xfId="26309"/>
    <cellStyle name="常规 18 7" xfId="26310"/>
    <cellStyle name="常规 23 7" xfId="26311"/>
    <cellStyle name="常规 27 12 9" xfId="26312"/>
    <cellStyle name="常规 18 8" xfId="26313"/>
    <cellStyle name="常规 23 8" xfId="26314"/>
    <cellStyle name="常规 27 4 10" xfId="26315"/>
    <cellStyle name="常规 32 4 10" xfId="26316"/>
    <cellStyle name="常规 18 9" xfId="26317"/>
    <cellStyle name="常规 23 9" xfId="26318"/>
    <cellStyle name="常规 19 14 2" xfId="26319"/>
    <cellStyle name="常规 24 14 2" xfId="26320"/>
    <cellStyle name="常规 26 39 11 2" xfId="26321"/>
    <cellStyle name="常规 26 44 11 2" xfId="26322"/>
    <cellStyle name="常规 19 15" xfId="26323"/>
    <cellStyle name="常规 19 20" xfId="26324"/>
    <cellStyle name="常规 24 15" xfId="26325"/>
    <cellStyle name="常规 24 20" xfId="26326"/>
    <cellStyle name="常规 19 15 2" xfId="26327"/>
    <cellStyle name="常规 24 15 2" xfId="26328"/>
    <cellStyle name="常规 19 16 2" xfId="26329"/>
    <cellStyle name="常规 24 16 2" xfId="26330"/>
    <cellStyle name="常规 19 17" xfId="26331"/>
    <cellStyle name="常规 19 22" xfId="26332"/>
    <cellStyle name="常规 24 17" xfId="26333"/>
    <cellStyle name="常规 24 22" xfId="26334"/>
    <cellStyle name="常规 19 17 2" xfId="26335"/>
    <cellStyle name="常规 24 17 2" xfId="26336"/>
    <cellStyle name="常规 19 18 2" xfId="26337"/>
    <cellStyle name="常规 24 18 2" xfId="26338"/>
    <cellStyle name="常规 19 19" xfId="26339"/>
    <cellStyle name="常规 19 24" xfId="26340"/>
    <cellStyle name="常规 24 19" xfId="26341"/>
    <cellStyle name="常规 24 24" xfId="26342"/>
    <cellStyle name="常规 19 2 10" xfId="26343"/>
    <cellStyle name="常规 24 2 10" xfId="26344"/>
    <cellStyle name="常规 19 2 11" xfId="26345"/>
    <cellStyle name="常规 26 29 16" xfId="26346"/>
    <cellStyle name="常规 26 34 16" xfId="26347"/>
    <cellStyle name="常规 27 13 3 2" xfId="26348"/>
    <cellStyle name="常规 19 2 2" xfId="26349"/>
    <cellStyle name="常规 24 2 2" xfId="26350"/>
    <cellStyle name="常规 26 29 17" xfId="26351"/>
    <cellStyle name="常规 26 34 17" xfId="26352"/>
    <cellStyle name="常规 27 13 3 3" xfId="26353"/>
    <cellStyle name="常规 19 2 3" xfId="26354"/>
    <cellStyle name="常规 24 2 3" xfId="26355"/>
    <cellStyle name="常规 26 29 18" xfId="26356"/>
    <cellStyle name="常规 26 34 18" xfId="26357"/>
    <cellStyle name="常规 27 13 3 4" xfId="26358"/>
    <cellStyle name="常规 19 2 4" xfId="26359"/>
    <cellStyle name="常规 24 2 4" xfId="26360"/>
    <cellStyle name="常规 19 2 5" xfId="26361"/>
    <cellStyle name="常规 24 2 5" xfId="26362"/>
    <cellStyle name="钎霖_laroux" xfId="26363"/>
    <cellStyle name="常规 19 4 2 2" xfId="26364"/>
    <cellStyle name="常规 24 4 2 2" xfId="26365"/>
    <cellStyle name="常规 19 2 6" xfId="26366"/>
    <cellStyle name="常规 24 2 6" xfId="26367"/>
    <cellStyle name="常规 19 4 2 3" xfId="26368"/>
    <cellStyle name="常规 24 4 2 3" xfId="26369"/>
    <cellStyle name="常规 19 2 7" xfId="26370"/>
    <cellStyle name="常规 24 2 7" xfId="26371"/>
    <cellStyle name="常规 19 4 2 4" xfId="26372"/>
    <cellStyle name="常规 24 4 2 4" xfId="26373"/>
    <cellStyle name="常规 19 2 8" xfId="26374"/>
    <cellStyle name="常规 24 2 8" xfId="26375"/>
    <cellStyle name="常规 19 4 2 5" xfId="26376"/>
    <cellStyle name="常规 24 4 2 5" xfId="26377"/>
    <cellStyle name="常规 19 2 9" xfId="26378"/>
    <cellStyle name="常规 24 2 9" xfId="26379"/>
    <cellStyle name="常规 19 25" xfId="26380"/>
    <cellStyle name="常规 19 30" xfId="26381"/>
    <cellStyle name="常规 24 25" xfId="26382"/>
    <cellStyle name="常规 24 30" xfId="26383"/>
    <cellStyle name="常规 19 26" xfId="26384"/>
    <cellStyle name="常规 19 31" xfId="26385"/>
    <cellStyle name="常规 24 26" xfId="26386"/>
    <cellStyle name="常规 24 31" xfId="26387"/>
    <cellStyle name="常规 27 4 8 2" xfId="26388"/>
    <cellStyle name="常规 19 27" xfId="26389"/>
    <cellStyle name="常规 19 32" xfId="26390"/>
    <cellStyle name="常规 24 27" xfId="26391"/>
    <cellStyle name="常规 24 32" xfId="26392"/>
    <cellStyle name="常规 3 12 8 2" xfId="26393"/>
    <cellStyle name="常规 19 28" xfId="26394"/>
    <cellStyle name="常规 19 33" xfId="26395"/>
    <cellStyle name="常规 24 28" xfId="26396"/>
    <cellStyle name="常规 24 33" xfId="26397"/>
    <cellStyle name="常规 19 29" xfId="26398"/>
    <cellStyle name="常规 19 34" xfId="26399"/>
    <cellStyle name="常规 24 29" xfId="26400"/>
    <cellStyle name="常规 24 34" xfId="26401"/>
    <cellStyle name="常规 27 13 4 2" xfId="26402"/>
    <cellStyle name="常规 19 3 2" xfId="26403"/>
    <cellStyle name="常规 24 3 2" xfId="26404"/>
    <cellStyle name="常规 27 13 4 3" xfId="26405"/>
    <cellStyle name="常规 19 3 3" xfId="26406"/>
    <cellStyle name="常规 24 3 3" xfId="26407"/>
    <cellStyle name="常规 27 13 4 4" xfId="26408"/>
    <cellStyle name="常规 19 3 4" xfId="26409"/>
    <cellStyle name="常规 24 3 4" xfId="26410"/>
    <cellStyle name="常规 19 4 3 3" xfId="26411"/>
    <cellStyle name="常规 24 4 3 3" xfId="26412"/>
    <cellStyle name="常规 19 3 7" xfId="26413"/>
    <cellStyle name="常规 24 3 7" xfId="26414"/>
    <cellStyle name="常规 19 3 8" xfId="26415"/>
    <cellStyle name="常规 24 3 8" xfId="26416"/>
    <cellStyle name="常规 19 4 3 4" xfId="26417"/>
    <cellStyle name="常规 19 3 9" xfId="26418"/>
    <cellStyle name="常规 24 3 9" xfId="26419"/>
    <cellStyle name="常规 19 4 3 5" xfId="26420"/>
    <cellStyle name="常规 19 35" xfId="26421"/>
    <cellStyle name="常规 19 40" xfId="26422"/>
    <cellStyle name="常规 24 35" xfId="26423"/>
    <cellStyle name="常规 24 40" xfId="26424"/>
    <cellStyle name="常规 2 26 3 3 2" xfId="26425"/>
    <cellStyle name="常规 2 31 3 3 2" xfId="26426"/>
    <cellStyle name="常规 19 36" xfId="26427"/>
    <cellStyle name="常规 19 41" xfId="26428"/>
    <cellStyle name="常规 24 36" xfId="26429"/>
    <cellStyle name="常规 24 41" xfId="26430"/>
    <cellStyle name="常规 19 37" xfId="26431"/>
    <cellStyle name="常规 19 42" xfId="26432"/>
    <cellStyle name="常规 24 37" xfId="26433"/>
    <cellStyle name="常规 24 42" xfId="26434"/>
    <cellStyle name="常规 19 38" xfId="26435"/>
    <cellStyle name="常规 19 43" xfId="26436"/>
    <cellStyle name="常规 24 38" xfId="26437"/>
    <cellStyle name="常规 24 43" xfId="26438"/>
    <cellStyle name="常规 27 13 5" xfId="26439"/>
    <cellStyle name="常规 19 4" xfId="26440"/>
    <cellStyle name="常规 24 4" xfId="26441"/>
    <cellStyle name="常规 19 4 10" xfId="26442"/>
    <cellStyle name="常规 24 4 10" xfId="26443"/>
    <cellStyle name="常规 19 4 11" xfId="26444"/>
    <cellStyle name="常规 24 4 11" xfId="26445"/>
    <cellStyle name="常规 19 4 12" xfId="26446"/>
    <cellStyle name="常规 27 13 5 2" xfId="26447"/>
    <cellStyle name="常规 19 4 2" xfId="26448"/>
    <cellStyle name="常规 24 4 2" xfId="26449"/>
    <cellStyle name="常规 19 4 2 6" xfId="26450"/>
    <cellStyle name="常规 24 4 2 6" xfId="26451"/>
    <cellStyle name="常规 19 4 2 7" xfId="26452"/>
    <cellStyle name="常规 24 4 2 7" xfId="26453"/>
    <cellStyle name="常规 19 4 3" xfId="26454"/>
    <cellStyle name="常规 24 4 3" xfId="26455"/>
    <cellStyle name="常规 19 4 3 6" xfId="26456"/>
    <cellStyle name="常规 19 4 4" xfId="26457"/>
    <cellStyle name="常规 24 4 4" xfId="26458"/>
    <cellStyle name="常规 19 4 7" xfId="26459"/>
    <cellStyle name="常规 24 4 7" xfId="26460"/>
    <cellStyle name="常规 19 4 4 3" xfId="26461"/>
    <cellStyle name="常规 24 4 4 3" xfId="26462"/>
    <cellStyle name="常规 19 4 8" xfId="26463"/>
    <cellStyle name="常规 24 4 8" xfId="26464"/>
    <cellStyle name="常规 19 4 4 4" xfId="26465"/>
    <cellStyle name="常规 19 4 9" xfId="26466"/>
    <cellStyle name="常规 24 4 9" xfId="26467"/>
    <cellStyle name="常规 19 4 4 5" xfId="26468"/>
    <cellStyle name="常规 19 4 4 6" xfId="26469"/>
    <cellStyle name="常规 19 4 4 7" xfId="26470"/>
    <cellStyle name="常规 19 4 5 2" xfId="26471"/>
    <cellStyle name="常规 24 4 5 2" xfId="26472"/>
    <cellStyle name="常规 19 4 5 3" xfId="26473"/>
    <cellStyle name="常规 24 4 5 3" xfId="26474"/>
    <cellStyle name="常规 19 4 5 4" xfId="26475"/>
    <cellStyle name="常规 19 4 6 2" xfId="26476"/>
    <cellStyle name="常规 24 4 6 2" xfId="26477"/>
    <cellStyle name="常规 19 4 6 3" xfId="26478"/>
    <cellStyle name="常规 19 4 6 4" xfId="26479"/>
    <cellStyle name="常规 19 45" xfId="26480"/>
    <cellStyle name="常规 24 45" xfId="26481"/>
    <cellStyle name="常规 19 46" xfId="26482"/>
    <cellStyle name="常规 24 46" xfId="26483"/>
    <cellStyle name="常规 23 16 15 2" xfId="26484"/>
    <cellStyle name="常规 23 21 15 2" xfId="26485"/>
    <cellStyle name="常规 27 13 6" xfId="26486"/>
    <cellStyle name="常规 19 5" xfId="26487"/>
    <cellStyle name="常规 24 5" xfId="26488"/>
    <cellStyle name="常规 27 13 6 2" xfId="26489"/>
    <cellStyle name="常规 19 5 2" xfId="26490"/>
    <cellStyle name="常规 24 5 2" xfId="26491"/>
    <cellStyle name="常规 27 13 7" xfId="26492"/>
    <cellStyle name="常规 19 6" xfId="26493"/>
    <cellStyle name="常规 24 6" xfId="26494"/>
    <cellStyle name="常规 27 13 7 2" xfId="26495"/>
    <cellStyle name="常规 19 6 2" xfId="26496"/>
    <cellStyle name="常规 24 6 2" xfId="26497"/>
    <cellStyle name="常规 27 13 8" xfId="26498"/>
    <cellStyle name="常规 19 7" xfId="26499"/>
    <cellStyle name="常规 24 7" xfId="26500"/>
    <cellStyle name="常规 26 35 16" xfId="26501"/>
    <cellStyle name="常规 26 40 16" xfId="26502"/>
    <cellStyle name="常规 27 13 8 2" xfId="26503"/>
    <cellStyle name="常规 19 7 2" xfId="26504"/>
    <cellStyle name="常规 24 7 2" xfId="26505"/>
    <cellStyle name="常规 27 13 9" xfId="26506"/>
    <cellStyle name="常规 19 8" xfId="26507"/>
    <cellStyle name="常规 24 8" xfId="26508"/>
    <cellStyle name="常规 27 13 9 2" xfId="26509"/>
    <cellStyle name="常规 19 8 2" xfId="26510"/>
    <cellStyle name="常规 24 8 2" xfId="26511"/>
    <cellStyle name="常规 19 9" xfId="26512"/>
    <cellStyle name="常规 24 9" xfId="26513"/>
    <cellStyle name="常规 19 9 2" xfId="26514"/>
    <cellStyle name="常规 24 9 2" xfId="26515"/>
    <cellStyle name="常规 2 10" xfId="26516"/>
    <cellStyle name="常规 2 10 10" xfId="26517"/>
    <cellStyle name="常规 2 10 10 2" xfId="26518"/>
    <cellStyle name="常规 2 10 11" xfId="26519"/>
    <cellStyle name="常规 2 10 12" xfId="26520"/>
    <cellStyle name="常规 2 10 12 2" xfId="26521"/>
    <cellStyle name="常规 2 10 13" xfId="26522"/>
    <cellStyle name="常规 2 10 13 2" xfId="26523"/>
    <cellStyle name="常规 2 10 14" xfId="26524"/>
    <cellStyle name="常规 2 10 14 2" xfId="26525"/>
    <cellStyle name="常规 2 10 15" xfId="26526"/>
    <cellStyle name="常规 2 10 20" xfId="26527"/>
    <cellStyle name="常规 2 10 15 2" xfId="26528"/>
    <cellStyle name="常规 2 10 16" xfId="26529"/>
    <cellStyle name="常规 2 10 21" xfId="26530"/>
    <cellStyle name="常规 2 10 16 2" xfId="26531"/>
    <cellStyle name="常规 2 10 17 2" xfId="26532"/>
    <cellStyle name="常规 2 10 18" xfId="26533"/>
    <cellStyle name="常规 2 10 23" xfId="26534"/>
    <cellStyle name="常规 2 10 19" xfId="26535"/>
    <cellStyle name="常规 2 10 24" xfId="26536"/>
    <cellStyle name="常规 2 10 19 2" xfId="26537"/>
    <cellStyle name="常规 2 10 2" xfId="26538"/>
    <cellStyle name="常规 2 10 25" xfId="26539"/>
    <cellStyle name="常规 2 10 3 3 2" xfId="26540"/>
    <cellStyle name="常规 2 10 3 4" xfId="26541"/>
    <cellStyle name="常规 2 10 3 5" xfId="26542"/>
    <cellStyle name="常规 2 10 4" xfId="26543"/>
    <cellStyle name="常规 2 10 4 3 2" xfId="26544"/>
    <cellStyle name="常规 2 10 4 4" xfId="26545"/>
    <cellStyle name="常规 2 10 4 5" xfId="26546"/>
    <cellStyle name="常规 2 10 6" xfId="26547"/>
    <cellStyle name="常规 2 10 7" xfId="26548"/>
    <cellStyle name="常规 2 10 8" xfId="26549"/>
    <cellStyle name="常规 2 100" xfId="26550"/>
    <cellStyle name="常规 2 4 5" xfId="26551"/>
    <cellStyle name="常规 2 101" xfId="26552"/>
    <cellStyle name="常规 2 4 6" xfId="26553"/>
    <cellStyle name="常规 2 102" xfId="26554"/>
    <cellStyle name="常规 2 4 7" xfId="26555"/>
    <cellStyle name="常规 2 11" xfId="26556"/>
    <cellStyle name="常规 2 11 10" xfId="26557"/>
    <cellStyle name="常规 2 11 10 2" xfId="26558"/>
    <cellStyle name="常规 2 11 11" xfId="26559"/>
    <cellStyle name="常规 2 11 11 2" xfId="26560"/>
    <cellStyle name="常规 2 11 12" xfId="26561"/>
    <cellStyle name="常规 2 11 12 2" xfId="26562"/>
    <cellStyle name="常规 2 11 13" xfId="26563"/>
    <cellStyle name="常规 2 11 13 2" xfId="26564"/>
    <cellStyle name="常规 2 11 14" xfId="26565"/>
    <cellStyle name="常规 2 11 15" xfId="26566"/>
    <cellStyle name="常规 2 11 20" xfId="26567"/>
    <cellStyle name="常规 2 11 15 2" xfId="26568"/>
    <cellStyle name="常规 2 11 16" xfId="26569"/>
    <cellStyle name="常规 2 11 21" xfId="26570"/>
    <cellStyle name="常规 2 11 16 2" xfId="26571"/>
    <cellStyle name="常规 2 11 17 2" xfId="26572"/>
    <cellStyle name="常规 2 11 18" xfId="26573"/>
    <cellStyle name="常规 2 11 23" xfId="26574"/>
    <cellStyle name="常规 2 11 18 2" xfId="26575"/>
    <cellStyle name="常规 2 11 19" xfId="26576"/>
    <cellStyle name="常规 2 11 24" xfId="26577"/>
    <cellStyle name="常规 3 2 2 3" xfId="26578"/>
    <cellStyle name="常规 2 11 2" xfId="26579"/>
    <cellStyle name="常规 2 11 2 4" xfId="26580"/>
    <cellStyle name="常规 2 11 2 5" xfId="26581"/>
    <cellStyle name="常规 3 2 2 4" xfId="26582"/>
    <cellStyle name="常规 2 11 3" xfId="26583"/>
    <cellStyle name="常规 2 11 3 3 2" xfId="26584"/>
    <cellStyle name="常规 2 11 3 4" xfId="26585"/>
    <cellStyle name="常规 2 11 3 5" xfId="26586"/>
    <cellStyle name="常规 3 2 2 5" xfId="26587"/>
    <cellStyle name="常规 2 11 4" xfId="26588"/>
    <cellStyle name="常规 2 11 4 3 2" xfId="26589"/>
    <cellStyle name="常规 2 11 4 4" xfId="26590"/>
    <cellStyle name="常规 2 11 4 5" xfId="26591"/>
    <cellStyle name="常规 2 11 5 2" xfId="26592"/>
    <cellStyle name="常规 2 11 5 3" xfId="26593"/>
    <cellStyle name="常规 2 11 6" xfId="26594"/>
    <cellStyle name="常规 26 47 14" xfId="26595"/>
    <cellStyle name="常规 24 2 3 2 3" xfId="26596"/>
    <cellStyle name="常规 2 11 6 2" xfId="26597"/>
    <cellStyle name="常规 26 47 15" xfId="26598"/>
    <cellStyle name="常规 24 2 3 2 4" xfId="26599"/>
    <cellStyle name="常规 2 11 6 3" xfId="26600"/>
    <cellStyle name="常规 2 11 7 2" xfId="26601"/>
    <cellStyle name="常规 2 11 7 3" xfId="26602"/>
    <cellStyle name="常规 2 11 8" xfId="26603"/>
    <cellStyle name="常规 2 11 8 2" xfId="26604"/>
    <cellStyle name="常规 2 11 9 2" xfId="26605"/>
    <cellStyle name="常规 2 119" xfId="26606"/>
    <cellStyle name="常规 2 12 10 2" xfId="26607"/>
    <cellStyle name="常规 2 12 13 2" xfId="26608"/>
    <cellStyle name="常规 26 37 11 2" xfId="26609"/>
    <cellStyle name="常规 26 42 11 2" xfId="26610"/>
    <cellStyle name="常规 2 12 14" xfId="26611"/>
    <cellStyle name="常规 2 12 14 2" xfId="26612"/>
    <cellStyle name="常规 2 12 15 2" xfId="26613"/>
    <cellStyle name="常规 2 12 16" xfId="26614"/>
    <cellStyle name="常规 2 12 21" xfId="26615"/>
    <cellStyle name="常规 2 12 16 2" xfId="26616"/>
    <cellStyle name="常规 2 12 17 2" xfId="26617"/>
    <cellStyle name="常规 2 12 18" xfId="26618"/>
    <cellStyle name="常规 2 12 23" xfId="26619"/>
    <cellStyle name="常规 2 12 18 2" xfId="26620"/>
    <cellStyle name="常规 2 12 19" xfId="26621"/>
    <cellStyle name="常规 2 12 24" xfId="26622"/>
    <cellStyle name="常规 3 2 3 3" xfId="26623"/>
    <cellStyle name="常规 2 12 2" xfId="26624"/>
    <cellStyle name="常规 6 51" xfId="26625"/>
    <cellStyle name="常规 6 46" xfId="26626"/>
    <cellStyle name="常规 33 6" xfId="26627"/>
    <cellStyle name="常规 28 6" xfId="26628"/>
    <cellStyle name="常规 27 17 7" xfId="26629"/>
    <cellStyle name="常规 27 22 7" xfId="26630"/>
    <cellStyle name="常规 2 12 2 3 2" xfId="26631"/>
    <cellStyle name="常规 2 12 2 5" xfId="26632"/>
    <cellStyle name="常规 3 2 3 4" xfId="26633"/>
    <cellStyle name="常规 2 12 3" xfId="26634"/>
    <cellStyle name="常规 2 12 3 3 2" xfId="26635"/>
    <cellStyle name="常规 2 12 3 5" xfId="26636"/>
    <cellStyle name="常规 3 2 3 5" xfId="26637"/>
    <cellStyle name="常规 2 12 4" xfId="26638"/>
    <cellStyle name="常规 2 12 4 3 2" xfId="26639"/>
    <cellStyle name="常规 2 12 4 5" xfId="26640"/>
    <cellStyle name="常规 2 12 5 3" xfId="26641"/>
    <cellStyle name="常规 2 12 6" xfId="26642"/>
    <cellStyle name="常规 2 12 6 3" xfId="26643"/>
    <cellStyle name="常规 2 12 7 3" xfId="26644"/>
    <cellStyle name="常规 2 12 8" xfId="26645"/>
    <cellStyle name="适中 2 2 4" xfId="26646"/>
    <cellStyle name="常规 2 12 8 2" xfId="26647"/>
    <cellStyle name="适中 2 3 4" xfId="26648"/>
    <cellStyle name="常规 2 12 9 2" xfId="26649"/>
    <cellStyle name="计算 3 5 2" xfId="26650"/>
    <cellStyle name="常规 2 13" xfId="26651"/>
    <cellStyle name="常规 2 13 10" xfId="26652"/>
    <cellStyle name="常规 27 36 3 2" xfId="26653"/>
    <cellStyle name="常规 27 41 3 2" xfId="26654"/>
    <cellStyle name="常规 2 13 10 2" xfId="26655"/>
    <cellStyle name="常规 27 36 3 2 2" xfId="26656"/>
    <cellStyle name="常规 27 41 3 2 2" xfId="26657"/>
    <cellStyle name="常规 2 13 17" xfId="26658"/>
    <cellStyle name="常规 2 13 22" xfId="26659"/>
    <cellStyle name="常规 2 13 18" xfId="26660"/>
    <cellStyle name="常规 2 13 23" xfId="26661"/>
    <cellStyle name="常规 2 13 18 2" xfId="26662"/>
    <cellStyle name="常规 2 13 19" xfId="26663"/>
    <cellStyle name="常规 2 13 24" xfId="26664"/>
    <cellStyle name="常规 3 2 4 3" xfId="26665"/>
    <cellStyle name="常规 2 13 2" xfId="26666"/>
    <cellStyle name="常规 2 13 2 3 2" xfId="26667"/>
    <cellStyle name="常规 2 13 2 4" xfId="26668"/>
    <cellStyle name="常规 2 13 2 5" xfId="26669"/>
    <cellStyle name="常规 3 2 4 4" xfId="26670"/>
    <cellStyle name="常规 2 13 3" xfId="26671"/>
    <cellStyle name="常规 2 13 3 3 2" xfId="26672"/>
    <cellStyle name="常规 2 13 3 4" xfId="26673"/>
    <cellStyle name="常规 2 13 3 5" xfId="26674"/>
    <cellStyle name="常规 3 2 4 5" xfId="26675"/>
    <cellStyle name="常规 2 13 4" xfId="26676"/>
    <cellStyle name="注释 10 3 5" xfId="26677"/>
    <cellStyle name="常规 2 13 4 3 2" xfId="26678"/>
    <cellStyle name="常规 2 13 4 4" xfId="26679"/>
    <cellStyle name="常规 2 13 4 5" xfId="26680"/>
    <cellStyle name="常规 2 13 5" xfId="26681"/>
    <cellStyle name="常规 2 13 5 2" xfId="26682"/>
    <cellStyle name="常规 2 13 5 3" xfId="26683"/>
    <cellStyle name="常规 2 13 6" xfId="26684"/>
    <cellStyle name="常规 2 13 6 2" xfId="26685"/>
    <cellStyle name="常规 2 13 6 3" xfId="26686"/>
    <cellStyle name="常规 2 13 7 2" xfId="26687"/>
    <cellStyle name="常规 2 13 7 3" xfId="26688"/>
    <cellStyle name="常规 2 13 8" xfId="26689"/>
    <cellStyle name="常规 2 13 8 2" xfId="26690"/>
    <cellStyle name="常规 2 13 9" xfId="26691"/>
    <cellStyle name="常规 2 13 9 2" xfId="26692"/>
    <cellStyle name="计算 3 5 3" xfId="26693"/>
    <cellStyle name="常规 2 14" xfId="26694"/>
    <cellStyle name="常规 2 14 10" xfId="26695"/>
    <cellStyle name="常规 27 36 8 2" xfId="26696"/>
    <cellStyle name="常规 27 41 8 2" xfId="26697"/>
    <cellStyle name="常规 2 14 10 2" xfId="26698"/>
    <cellStyle name="常规 2 14 11" xfId="26699"/>
    <cellStyle name="常规 2 14 11 2" xfId="26700"/>
    <cellStyle name="常规 2 14 12" xfId="26701"/>
    <cellStyle name="常规 2 14 12 2" xfId="26702"/>
    <cellStyle name="常规 2 14 14 2" xfId="26703"/>
    <cellStyle name="常规 2 14 15" xfId="26704"/>
    <cellStyle name="常规 2 14 20" xfId="26705"/>
    <cellStyle name="常规 2 14 15 2" xfId="26706"/>
    <cellStyle name="常规 2 14 16" xfId="26707"/>
    <cellStyle name="常规 2 14 21" xfId="26708"/>
    <cellStyle name="常规 2 14 16 2" xfId="26709"/>
    <cellStyle name="常规 2 14 17" xfId="26710"/>
    <cellStyle name="常规 2 14 22" xfId="26711"/>
    <cellStyle name="常规 2 14 17 2" xfId="26712"/>
    <cellStyle name="常规 2 14 18" xfId="26713"/>
    <cellStyle name="常规 2 14 23" xfId="26714"/>
    <cellStyle name="常规 2 14 19" xfId="26715"/>
    <cellStyle name="常规 2 14 24" xfId="26716"/>
    <cellStyle name="常规 2 5 2 6" xfId="26717"/>
    <cellStyle name="常规 2 14 19 2" xfId="26718"/>
    <cellStyle name="常规 2 14 25" xfId="26719"/>
    <cellStyle name="常规 2 14 26" xfId="26720"/>
    <cellStyle name="常规 3 2 18 2" xfId="26721"/>
    <cellStyle name="常规 3 2 23 2" xfId="26722"/>
    <cellStyle name="常规 2 14 27" xfId="26723"/>
    <cellStyle name="常规 2 14 9" xfId="26724"/>
    <cellStyle name="常规 2 14 9 2" xfId="26725"/>
    <cellStyle name="计算 3 5 4" xfId="26726"/>
    <cellStyle name="常规 2 15" xfId="26727"/>
    <cellStyle name="常规 2 20" xfId="26728"/>
    <cellStyle name="常规 2 15 10" xfId="26729"/>
    <cellStyle name="常规 2 20 10" xfId="26730"/>
    <cellStyle name="常规 2 15 10 2" xfId="26731"/>
    <cellStyle name="常规 2 20 10 2" xfId="26732"/>
    <cellStyle name="常规 2 15 11" xfId="26733"/>
    <cellStyle name="常规 2 20 11" xfId="26734"/>
    <cellStyle name="常规 2 15 11 2" xfId="26735"/>
    <cellStyle name="常规 2 20 11 2" xfId="26736"/>
    <cellStyle name="常规 2 15 12" xfId="26737"/>
    <cellStyle name="常规 2 20 12" xfId="26738"/>
    <cellStyle name="常规 2 15 12 2" xfId="26739"/>
    <cellStyle name="常规 2 20 12 2" xfId="26740"/>
    <cellStyle name="常规 2 15 13" xfId="26741"/>
    <cellStyle name="常规 2 20 13" xfId="26742"/>
    <cellStyle name="常规 2 15 13 2" xfId="26743"/>
    <cellStyle name="常规 2 20 13 2" xfId="26744"/>
    <cellStyle name="常规 2 15 14" xfId="26745"/>
    <cellStyle name="常规 2 20 14" xfId="26746"/>
    <cellStyle name="常规 2 15 14 2" xfId="26747"/>
    <cellStyle name="常规 2 20 14 2" xfId="26748"/>
    <cellStyle name="常规 2 15 15 2" xfId="26749"/>
    <cellStyle name="常规 2 20 15 2" xfId="26750"/>
    <cellStyle name="常规 2 15 16 2" xfId="26751"/>
    <cellStyle name="常规 2 20 16 2" xfId="26752"/>
    <cellStyle name="常规 2 15 17 2" xfId="26753"/>
    <cellStyle name="常规 2 20 17 2" xfId="26754"/>
    <cellStyle name="常规 2 15 18" xfId="26755"/>
    <cellStyle name="常规 2 15 23" xfId="26756"/>
    <cellStyle name="常规 2 20 18" xfId="26757"/>
    <cellStyle name="常规 2 20 23" xfId="26758"/>
    <cellStyle name="常规 2 15 18 2" xfId="26759"/>
    <cellStyle name="常规 2 20 18 2" xfId="26760"/>
    <cellStyle name="常规 2 15 19" xfId="26761"/>
    <cellStyle name="常规 2 15 24" xfId="26762"/>
    <cellStyle name="常规 2 20 19" xfId="26763"/>
    <cellStyle name="常规 2 20 24" xfId="26764"/>
    <cellStyle name="常规 2 15 2" xfId="26765"/>
    <cellStyle name="常规 2 20 2" xfId="26766"/>
    <cellStyle name="常规 2 15 2 3 2" xfId="26767"/>
    <cellStyle name="常规 2 20 2 3 2" xfId="26768"/>
    <cellStyle name="常规 2 15 2 4" xfId="26769"/>
    <cellStyle name="常规 2 20 2 4" xfId="26770"/>
    <cellStyle name="常规 2 15 2 5" xfId="26771"/>
    <cellStyle name="常规 2 15 3" xfId="26772"/>
    <cellStyle name="常规 2 20 3" xfId="26773"/>
    <cellStyle name="常规 9 2 9 2 2" xfId="26774"/>
    <cellStyle name="常规 2 15 4" xfId="26775"/>
    <cellStyle name="常规 2 20 4" xfId="26776"/>
    <cellStyle name="常规 2 15 4 3 2" xfId="26777"/>
    <cellStyle name="常规 2 20 4 3 2" xfId="26778"/>
    <cellStyle name="常规 2 15 4 4" xfId="26779"/>
    <cellStyle name="常规 2 20 4 4" xfId="26780"/>
    <cellStyle name="常规 2 15 4 5" xfId="26781"/>
    <cellStyle name="常规 2 15 5" xfId="26782"/>
    <cellStyle name="常规 2 20 5" xfId="26783"/>
    <cellStyle name="常规 2 15 5 2" xfId="26784"/>
    <cellStyle name="常规 2 20 5 2" xfId="26785"/>
    <cellStyle name="常规 2 15 5 3" xfId="26786"/>
    <cellStyle name="常规 2 15 6" xfId="26787"/>
    <cellStyle name="常规 2 20 6" xfId="26788"/>
    <cellStyle name="常规 2 15 6 2" xfId="26789"/>
    <cellStyle name="常规 2 20 6 2" xfId="26790"/>
    <cellStyle name="常规 2 15 6 3" xfId="26791"/>
    <cellStyle name="常规 2 15 7 3" xfId="26792"/>
    <cellStyle name="常规 2 15 8" xfId="26793"/>
    <cellStyle name="常规 2 20 8" xfId="26794"/>
    <cellStyle name="常规 2 15 9" xfId="26795"/>
    <cellStyle name="常规 2 20 9" xfId="26796"/>
    <cellStyle name="常规 2 18" xfId="26797"/>
    <cellStyle name="常规 2 23" xfId="26798"/>
    <cellStyle name="常规 2 15 9 2" xfId="26799"/>
    <cellStyle name="常规 2 20 9 2" xfId="26800"/>
    <cellStyle name="计算 3 5 5" xfId="26801"/>
    <cellStyle name="常规 2 16" xfId="26802"/>
    <cellStyle name="常规 2 21" xfId="26803"/>
    <cellStyle name="常规 2 16 10" xfId="26804"/>
    <cellStyle name="常规 2 21 10" xfId="26805"/>
    <cellStyle name="常规 6 3 7" xfId="26806"/>
    <cellStyle name="常规 27 47" xfId="26807"/>
    <cellStyle name="常规 27 52" xfId="26808"/>
    <cellStyle name="常规 2 16 10 2" xfId="26809"/>
    <cellStyle name="常规 2 21 10 2" xfId="26810"/>
    <cellStyle name="常规 2 16 11" xfId="26811"/>
    <cellStyle name="常规 2 21 11" xfId="26812"/>
    <cellStyle name="常规 2 16 11 2" xfId="26813"/>
    <cellStyle name="常规 2 21 11 2" xfId="26814"/>
    <cellStyle name="常规 2 16 12" xfId="26815"/>
    <cellStyle name="常规 2 21 12" xfId="26816"/>
    <cellStyle name="常规 2 16 12 2" xfId="26817"/>
    <cellStyle name="常规 2 21 12 2" xfId="26818"/>
    <cellStyle name="常规 2 16 13" xfId="26819"/>
    <cellStyle name="常规 2 21 13" xfId="26820"/>
    <cellStyle name="常规 2 16 13 2" xfId="26821"/>
    <cellStyle name="常规 2 21 13 2" xfId="26822"/>
    <cellStyle name="常规 2 16 14" xfId="26823"/>
    <cellStyle name="常规 2 21 14" xfId="26824"/>
    <cellStyle name="常规 27 17 12" xfId="26825"/>
    <cellStyle name="常规 27 22 12" xfId="26826"/>
    <cellStyle name="常规 2 16 14 2" xfId="26827"/>
    <cellStyle name="常规 2 21 14 2" xfId="26828"/>
    <cellStyle name="常规 2 16 15 2" xfId="26829"/>
    <cellStyle name="常规 2 21 15 2" xfId="26830"/>
    <cellStyle name="常规 2 16 16" xfId="26831"/>
    <cellStyle name="常规 2 16 21" xfId="26832"/>
    <cellStyle name="常规 2 21 16" xfId="26833"/>
    <cellStyle name="常规 2 21 21" xfId="26834"/>
    <cellStyle name="常规 2 16 16 2" xfId="26835"/>
    <cellStyle name="常规 2 21 16 2" xfId="26836"/>
    <cellStyle name="常规 2 16 17" xfId="26837"/>
    <cellStyle name="常规 2 16 22" xfId="26838"/>
    <cellStyle name="常规 2 21 17" xfId="26839"/>
    <cellStyle name="常规 2 21 22" xfId="26840"/>
    <cellStyle name="常规 2 16 17 2" xfId="26841"/>
    <cellStyle name="常规 2 21 17 2" xfId="26842"/>
    <cellStyle name="常规 2 16 18" xfId="26843"/>
    <cellStyle name="常规 2 16 23" xfId="26844"/>
    <cellStyle name="常规 2 21 18" xfId="26845"/>
    <cellStyle name="常规 2 21 23" xfId="26846"/>
    <cellStyle name="常规 2 16 18 2" xfId="26847"/>
    <cellStyle name="常规 2 21 18 2" xfId="26848"/>
    <cellStyle name="常规 2 16 19" xfId="26849"/>
    <cellStyle name="常规 2 16 24" xfId="26850"/>
    <cellStyle name="常规 2 21 19" xfId="26851"/>
    <cellStyle name="常规 2 21 24" xfId="26852"/>
    <cellStyle name="常规 2 16 2" xfId="26853"/>
    <cellStyle name="常规 2 21 2" xfId="26854"/>
    <cellStyle name="常规 2 16 2 3 2" xfId="26855"/>
    <cellStyle name="常规 2 21 2 3 2" xfId="26856"/>
    <cellStyle name="常规 2 16 2 4" xfId="26857"/>
    <cellStyle name="常规 2 21 2 4" xfId="26858"/>
    <cellStyle name="常规 2 16 2 5" xfId="26859"/>
    <cellStyle name="常规 2 16 3" xfId="26860"/>
    <cellStyle name="常规 2 21 3" xfId="26861"/>
    <cellStyle name="常规 9 2 9 3 2" xfId="26862"/>
    <cellStyle name="常规 2 16 4" xfId="26863"/>
    <cellStyle name="常规 2 21 4" xfId="26864"/>
    <cellStyle name="常规 2 16 4 4" xfId="26865"/>
    <cellStyle name="常规 2 21 4 4" xfId="26866"/>
    <cellStyle name="常规 2 16 4 5" xfId="26867"/>
    <cellStyle name="常规 2 16 5" xfId="26868"/>
    <cellStyle name="常规 2 21 5" xfId="26869"/>
    <cellStyle name="常规 27 5 19" xfId="26870"/>
    <cellStyle name="常规 2 16 5 2" xfId="26871"/>
    <cellStyle name="常规 2 21 5 2" xfId="26872"/>
    <cellStyle name="常规 2 16 5 3" xfId="26873"/>
    <cellStyle name="常规 2 16 6" xfId="26874"/>
    <cellStyle name="常规 2 21 6" xfId="26875"/>
    <cellStyle name="常规 2 16 6 2" xfId="26876"/>
    <cellStyle name="常规 2 21 6 2" xfId="26877"/>
    <cellStyle name="常规 2 16 6 3" xfId="26878"/>
    <cellStyle name="常规 2 16 7 3" xfId="26879"/>
    <cellStyle name="常规 2 16 8" xfId="26880"/>
    <cellStyle name="常规 2 21 8" xfId="26881"/>
    <cellStyle name="常规 2 16 9" xfId="26882"/>
    <cellStyle name="常规 2 21 9" xfId="26883"/>
    <cellStyle name="常规 2 16 9 2" xfId="26884"/>
    <cellStyle name="常规 2 21 9 2" xfId="26885"/>
    <cellStyle name="常规 2 17 10" xfId="26886"/>
    <cellStyle name="常规 2 22 10" xfId="26887"/>
    <cellStyle name="常规 2 17 10 2" xfId="26888"/>
    <cellStyle name="常规 2 22 10 2" xfId="26889"/>
    <cellStyle name="常规 2 17 13 2" xfId="26890"/>
    <cellStyle name="常规 2 22 13 2" xfId="26891"/>
    <cellStyle name="常规 2 17 14" xfId="26892"/>
    <cellStyle name="常规 2 22 14" xfId="26893"/>
    <cellStyle name="常规 2 17 14 2" xfId="26894"/>
    <cellStyle name="常规 2 22 14 2" xfId="26895"/>
    <cellStyle name="常规 23 2 16 2" xfId="26896"/>
    <cellStyle name="常规 23 2 21 2" xfId="26897"/>
    <cellStyle name="常规 2 17 15" xfId="26898"/>
    <cellStyle name="常规 2 17 20" xfId="26899"/>
    <cellStyle name="常规 2 22 15" xfId="26900"/>
    <cellStyle name="常规 2 22 20" xfId="26901"/>
    <cellStyle name="常规 2 17 15 2" xfId="26902"/>
    <cellStyle name="常规 2 22 15 2" xfId="26903"/>
    <cellStyle name="常规 2 17 16" xfId="26904"/>
    <cellStyle name="常规 2 17 21" xfId="26905"/>
    <cellStyle name="常规 2 22 16" xfId="26906"/>
    <cellStyle name="常规 2 22 21" xfId="26907"/>
    <cellStyle name="常规 2 17 16 2" xfId="26908"/>
    <cellStyle name="常规 2 22 16 2" xfId="26909"/>
    <cellStyle name="常规 2 17 17" xfId="26910"/>
    <cellStyle name="常规 2 17 22" xfId="26911"/>
    <cellStyle name="常规 2 22 17" xfId="26912"/>
    <cellStyle name="常规 2 22 22" xfId="26913"/>
    <cellStyle name="常规 2 17 17 2" xfId="26914"/>
    <cellStyle name="常规 2 22 17 2" xfId="26915"/>
    <cellStyle name="常规 2 17 18" xfId="26916"/>
    <cellStyle name="常规 2 17 23" xfId="26917"/>
    <cellStyle name="常规 2 22 18" xfId="26918"/>
    <cellStyle name="常规 2 22 23" xfId="26919"/>
    <cellStyle name="常规 2 17 18 2" xfId="26920"/>
    <cellStyle name="常规 2 22 18 2" xfId="26921"/>
    <cellStyle name="常规 2 17 19" xfId="26922"/>
    <cellStyle name="常规 2 17 24" xfId="26923"/>
    <cellStyle name="常规 2 22 19" xfId="26924"/>
    <cellStyle name="常规 2 22 24" xfId="26925"/>
    <cellStyle name="常规 2 17 2" xfId="26926"/>
    <cellStyle name="常规 2 22 2" xfId="26927"/>
    <cellStyle name="常规 2 17 2 3 2" xfId="26928"/>
    <cellStyle name="常规 2 22 2 3 2" xfId="26929"/>
    <cellStyle name="常规 2 17 2 4" xfId="26930"/>
    <cellStyle name="常规 2 22 2 4" xfId="26931"/>
    <cellStyle name="常规 2 17 3" xfId="26932"/>
    <cellStyle name="常规 2 22 3" xfId="26933"/>
    <cellStyle name="常规 2 17 4" xfId="26934"/>
    <cellStyle name="常规 2 22 4" xfId="26935"/>
    <cellStyle name="常规 8 32 13 2" xfId="26936"/>
    <cellStyle name="常规 8 27 13 2" xfId="26937"/>
    <cellStyle name="常规 21 10 3" xfId="26938"/>
    <cellStyle name="常规 2 17 4 3 2" xfId="26939"/>
    <cellStyle name="常规 2 22 4 3 2" xfId="26940"/>
    <cellStyle name="常规 2 17 4 4" xfId="26941"/>
    <cellStyle name="常规 2 22 4 4" xfId="26942"/>
    <cellStyle name="常规 2 17 5" xfId="26943"/>
    <cellStyle name="常规 2 22 5" xfId="26944"/>
    <cellStyle name="常规 2 17 5 2" xfId="26945"/>
    <cellStyle name="常规 2 22 5 2" xfId="26946"/>
    <cellStyle name="常规 2 17 6" xfId="26947"/>
    <cellStyle name="常规 2 22 6" xfId="26948"/>
    <cellStyle name="常规 2 17 6 2" xfId="26949"/>
    <cellStyle name="常规 2 22 6 2" xfId="26950"/>
    <cellStyle name="常规 2 17 8" xfId="26951"/>
    <cellStyle name="常规 2 22 8" xfId="26952"/>
    <cellStyle name="常规 2 17 9" xfId="26953"/>
    <cellStyle name="常规 2 22 9" xfId="26954"/>
    <cellStyle name="常规 2 17 9 2" xfId="26955"/>
    <cellStyle name="常规 2 22 9 2" xfId="26956"/>
    <cellStyle name="常规 6 3 2 3 2" xfId="26957"/>
    <cellStyle name="常规 2 18 10" xfId="26958"/>
    <cellStyle name="常规 2 23 10" xfId="26959"/>
    <cellStyle name="常规 27 37 3 2" xfId="26960"/>
    <cellStyle name="常规 27 42 3 2" xfId="26961"/>
    <cellStyle name="常规 2 18 10 2" xfId="26962"/>
    <cellStyle name="常规 2 23 10 2" xfId="26963"/>
    <cellStyle name="常规 27 37 3 2 2" xfId="26964"/>
    <cellStyle name="常规 27 42 3 2 2" xfId="26965"/>
    <cellStyle name="常规 2 18 11 2" xfId="26966"/>
    <cellStyle name="常规 2 23 11 2" xfId="26967"/>
    <cellStyle name="常规 27 37 3 3 2" xfId="26968"/>
    <cellStyle name="常规 27 42 3 3 2" xfId="26969"/>
    <cellStyle name="常规 2 18 12" xfId="26970"/>
    <cellStyle name="常规 2 23 12" xfId="26971"/>
    <cellStyle name="常规 27 37 3 4" xfId="26972"/>
    <cellStyle name="常规 27 42 3 4" xfId="26973"/>
    <cellStyle name="常规 2 18 13" xfId="26974"/>
    <cellStyle name="常规 2 23 13" xfId="26975"/>
    <cellStyle name="常规 2 18 13 2" xfId="26976"/>
    <cellStyle name="常规 2 23 13 2" xfId="26977"/>
    <cellStyle name="常规 2 18 14" xfId="26978"/>
    <cellStyle name="常规 2 23 14" xfId="26979"/>
    <cellStyle name="常规 2 18 14 2" xfId="26980"/>
    <cellStyle name="常规 2 23 14 2" xfId="26981"/>
    <cellStyle name="常规 2 18 15" xfId="26982"/>
    <cellStyle name="常规 2 18 20" xfId="26983"/>
    <cellStyle name="常规 2 23 15" xfId="26984"/>
    <cellStyle name="常规 2 23 20" xfId="26985"/>
    <cellStyle name="常规 2 18 15 2" xfId="26986"/>
    <cellStyle name="常规 2 23 15 2" xfId="26987"/>
    <cellStyle name="常规 2 18 16" xfId="26988"/>
    <cellStyle name="常规 2 18 21" xfId="26989"/>
    <cellStyle name="常规 2 23 16" xfId="26990"/>
    <cellStyle name="常规 2 23 21" xfId="26991"/>
    <cellStyle name="常规 2 18 16 2" xfId="26992"/>
    <cellStyle name="常规 2 23 16 2" xfId="26993"/>
    <cellStyle name="常规 2 18 17" xfId="26994"/>
    <cellStyle name="常规 2 18 22" xfId="26995"/>
    <cellStyle name="常规 2 23 17" xfId="26996"/>
    <cellStyle name="常规 2 23 22" xfId="26997"/>
    <cellStyle name="常规 2 18 18" xfId="26998"/>
    <cellStyle name="常规 2 18 23" xfId="26999"/>
    <cellStyle name="常规 2 23 18" xfId="27000"/>
    <cellStyle name="常规 2 23 23" xfId="27001"/>
    <cellStyle name="常规 2 18 18 2" xfId="27002"/>
    <cellStyle name="常规 2 18 19" xfId="27003"/>
    <cellStyle name="常规 2 18 24" xfId="27004"/>
    <cellStyle name="常规 2 23 19" xfId="27005"/>
    <cellStyle name="常规 2 23 24" xfId="27006"/>
    <cellStyle name="常规 2 18 2" xfId="27007"/>
    <cellStyle name="常规 2 23 2" xfId="27008"/>
    <cellStyle name="常规 2 18 2 2" xfId="27009"/>
    <cellStyle name="常规 2 23 2 2" xfId="27010"/>
    <cellStyle name="常规 23 7 9" xfId="27011"/>
    <cellStyle name="常规 2 18 2 2 2" xfId="27012"/>
    <cellStyle name="常规 2 23 2 2 2" xfId="27013"/>
    <cellStyle name="常规 2 18 2 3" xfId="27014"/>
    <cellStyle name="常规 2 23 2 3" xfId="27015"/>
    <cellStyle name="常规 23 8 9" xfId="27016"/>
    <cellStyle name="常规 2 18 2 3 2" xfId="27017"/>
    <cellStyle name="常规 2 23 2 3 2" xfId="27018"/>
    <cellStyle name="常规 2 18 2 4" xfId="27019"/>
    <cellStyle name="常规 2 23 2 4" xfId="27020"/>
    <cellStyle name="常规 2 18 2 5" xfId="27021"/>
    <cellStyle name="常规 2 18 3" xfId="27022"/>
    <cellStyle name="常规 2 23 3" xfId="27023"/>
    <cellStyle name="常规 2 18 4" xfId="27024"/>
    <cellStyle name="常规 2 23 4" xfId="27025"/>
    <cellStyle name="常规 2 18 6" xfId="27026"/>
    <cellStyle name="常规 2 23 6" xfId="27027"/>
    <cellStyle name="常规 2 18 8" xfId="27028"/>
    <cellStyle name="常规 2 23 8" xfId="27029"/>
    <cellStyle name="常规 2 18 9" xfId="27030"/>
    <cellStyle name="常规 2 23 9" xfId="27031"/>
    <cellStyle name="常规 2 19" xfId="27032"/>
    <cellStyle name="常规 2 24" xfId="27033"/>
    <cellStyle name="常规 2 19 10" xfId="27034"/>
    <cellStyle name="常规 2 24 10" xfId="27035"/>
    <cellStyle name="常规 27 37 8 2" xfId="27036"/>
    <cellStyle name="常规 27 42 8 2" xfId="27037"/>
    <cellStyle name="常规 2 19 10 2" xfId="27038"/>
    <cellStyle name="常规 2 24 10 2" xfId="27039"/>
    <cellStyle name="常规 2 19 11" xfId="27040"/>
    <cellStyle name="常规 2 24 11" xfId="27041"/>
    <cellStyle name="常规 2 19 11 2" xfId="27042"/>
    <cellStyle name="常规 2 24 11 2" xfId="27043"/>
    <cellStyle name="常规 2 19 12" xfId="27044"/>
    <cellStyle name="常规 2 24 12" xfId="27045"/>
    <cellStyle name="常规 2 19 12 2" xfId="27046"/>
    <cellStyle name="常规 2 24 12 2" xfId="27047"/>
    <cellStyle name="常规 2 19 14" xfId="27048"/>
    <cellStyle name="常规 2 24 14" xfId="27049"/>
    <cellStyle name="常规 2 19 14 2" xfId="27050"/>
    <cellStyle name="常规 2 24 14 2" xfId="27051"/>
    <cellStyle name="常规 2 19 15 2" xfId="27052"/>
    <cellStyle name="常规 2 24 15 2" xfId="27053"/>
    <cellStyle name="常规 2 19 16" xfId="27054"/>
    <cellStyle name="常规 2 19 21" xfId="27055"/>
    <cellStyle name="常规 2 24 16" xfId="27056"/>
    <cellStyle name="常规 2 19 16 2" xfId="27057"/>
    <cellStyle name="常规 2 24 16 2" xfId="27058"/>
    <cellStyle name="常规 2 19 17 2" xfId="27059"/>
    <cellStyle name="常规 2 24 17 2" xfId="27060"/>
    <cellStyle name="常规 2 19 18" xfId="27061"/>
    <cellStyle name="常规 2 19 23" xfId="27062"/>
    <cellStyle name="常规 2 24 18" xfId="27063"/>
    <cellStyle name="千位分隔 2 11 23" xfId="27064"/>
    <cellStyle name="千位分隔 2 11 18" xfId="27065"/>
    <cellStyle name="常规 2 19 18 2" xfId="27066"/>
    <cellStyle name="常规 2 19 3 2 2" xfId="27067"/>
    <cellStyle name="常规 2 24 3 2 2" xfId="27068"/>
    <cellStyle name="常规 2 19 4 2 2" xfId="27069"/>
    <cellStyle name="常规 2 24 4 2 2" xfId="27070"/>
    <cellStyle name="常规 2 19 8 2" xfId="27071"/>
    <cellStyle name="常规 2 24 8 2" xfId="27072"/>
    <cellStyle name="常规 2 19 9" xfId="27073"/>
    <cellStyle name="常规 2 24 9" xfId="27074"/>
    <cellStyle name="常规 2 2 10 2" xfId="27075"/>
    <cellStyle name="常规 23 39 16 2" xfId="27076"/>
    <cellStyle name="常规 23 44 16 2" xfId="27077"/>
    <cellStyle name="常规 2 2 11" xfId="27078"/>
    <cellStyle name="常规 2 2 11 2" xfId="27079"/>
    <cellStyle name="常规 2 2 12" xfId="27080"/>
    <cellStyle name="常规 2 2 12 2" xfId="27081"/>
    <cellStyle name="常规 26 16 7 2" xfId="27082"/>
    <cellStyle name="常规 26 21 7 2" xfId="27083"/>
    <cellStyle name="常规 2 2 13" xfId="27084"/>
    <cellStyle name="常规 2 2 13 2" xfId="27085"/>
    <cellStyle name="常规 23 29 7 2" xfId="27086"/>
    <cellStyle name="常规 23 34 7 2" xfId="27087"/>
    <cellStyle name="常规 2 2 14" xfId="27088"/>
    <cellStyle name="常规 2 2 14 2" xfId="27089"/>
    <cellStyle name="常规 2 2 15 2" xfId="27090"/>
    <cellStyle name="常规 2 2 16" xfId="27091"/>
    <cellStyle name="常规 2 2 21" xfId="27092"/>
    <cellStyle name="常规 2 2 16 2" xfId="27093"/>
    <cellStyle name="常规 2 2 17 2" xfId="27094"/>
    <cellStyle name="常规 2 2 19" xfId="27095"/>
    <cellStyle name="常规 2 2 24" xfId="27096"/>
    <cellStyle name="常规 2 2 2 2" xfId="27097"/>
    <cellStyle name="常规 2 2 2 2 2" xfId="27098"/>
    <cellStyle name="常规 2 2 2 2 2 2" xfId="27099"/>
    <cellStyle name="常规 2 2 2 2 2 2 2" xfId="27100"/>
    <cellStyle name="常规 2 2 2 2 2 2 2 2" xfId="27101"/>
    <cellStyle name="常规 2 2 2 2 2 2 3" xfId="27102"/>
    <cellStyle name="常规 26 9 14 2" xfId="27103"/>
    <cellStyle name="常规 2 2 2 2 2 2 4" xfId="27104"/>
    <cellStyle name="常规 2 2 2 2 2 2 5" xfId="27105"/>
    <cellStyle name="常规 2 2 2 2 2 2 6" xfId="27106"/>
    <cellStyle name="常规 2 2 2 2 2 3" xfId="27107"/>
    <cellStyle name="常规 2 2 2 2 2 3 2" xfId="27108"/>
    <cellStyle name="常规 2 2 2 2 2 3 3" xfId="27109"/>
    <cellStyle name="常规 26 9 15 2" xfId="27110"/>
    <cellStyle name="常规 2 2 2 2 2 3 4" xfId="27111"/>
    <cellStyle name="常规 2 2 2 2 2 3 5" xfId="27112"/>
    <cellStyle name="常规 2 2 2 2 2 4" xfId="27113"/>
    <cellStyle name="常规 8 40 9 2" xfId="27114"/>
    <cellStyle name="常规 8 35 9 2" xfId="27115"/>
    <cellStyle name="常规 2 2 2 2 2 5" xfId="27116"/>
    <cellStyle name="常规 2 2 2 2 2 5 2" xfId="27117"/>
    <cellStyle name="常规 23 8 9 2" xfId="27118"/>
    <cellStyle name="常规 2 2 2 2 2 6" xfId="27119"/>
    <cellStyle name="常规 2 2 2 2 2 7" xfId="27120"/>
    <cellStyle name="常规 2 2 2 2 2 8" xfId="27121"/>
    <cellStyle name="常规 2 2 2 2 2 9" xfId="27122"/>
    <cellStyle name="常规 2 2 2 2 3" xfId="27123"/>
    <cellStyle name="常规 2 2 2 2 3 2" xfId="27124"/>
    <cellStyle name="常规 8 5 4" xfId="27125"/>
    <cellStyle name="常规 2 2 2 2 3 2 2 2" xfId="27126"/>
    <cellStyle name="常规 2 2 2 2 3 4" xfId="27127"/>
    <cellStyle name="常规 2 2 2 2 3 5" xfId="27128"/>
    <cellStyle name="常规 2 2 2 2 3 7" xfId="27129"/>
    <cellStyle name="常规 2 2 2 2 4" xfId="27130"/>
    <cellStyle name="常规 2 2 2 2 4 2" xfId="27131"/>
    <cellStyle name="常规 2 2 2 2 4 3" xfId="27132"/>
    <cellStyle name="常规 2 2 2 2 5 2" xfId="27133"/>
    <cellStyle name="常规 2 2 2 2 5 3" xfId="27134"/>
    <cellStyle name="常规 2 2 2 2 6" xfId="27135"/>
    <cellStyle name="常规 2 2 2 2 6 2" xfId="27136"/>
    <cellStyle name="常规 2 2 2 2 7" xfId="27137"/>
    <cellStyle name="常规 2 2 2 2 8" xfId="27138"/>
    <cellStyle name="常规 2 2 2 2 9" xfId="27139"/>
    <cellStyle name="常规 2 2 2 3" xfId="27140"/>
    <cellStyle name="常规 2 2 2 3 2" xfId="27141"/>
    <cellStyle name="常规 2 2 2 3 4" xfId="27142"/>
    <cellStyle name="常规 2 2 2 3 6" xfId="27143"/>
    <cellStyle name="常规 2 2 2 3 7" xfId="27144"/>
    <cellStyle name="常规 2 2 2 4" xfId="27145"/>
    <cellStyle name="常规 2 2 2 4 2" xfId="27146"/>
    <cellStyle name="常规 2 2 2 5" xfId="27147"/>
    <cellStyle name="常规 2 2 2 5 2" xfId="27148"/>
    <cellStyle name="常规 2 2 2 5 3" xfId="27149"/>
    <cellStyle name="常规 2 2 2 6" xfId="27150"/>
    <cellStyle name="常规 2 2 2 6 2" xfId="27151"/>
    <cellStyle name="常规 2 2 2 7" xfId="27152"/>
    <cellStyle name="常规 2 49" xfId="27153"/>
    <cellStyle name="常规 2 54" xfId="27154"/>
    <cellStyle name="常规 2 2 2 7 2" xfId="27155"/>
    <cellStyle name="常规 2 2 2 8" xfId="27156"/>
    <cellStyle name="常规 2 99" xfId="27157"/>
    <cellStyle name="常规 2 2 2 8 2" xfId="27158"/>
    <cellStyle name="常规 2 2 24 2" xfId="27159"/>
    <cellStyle name="常规 2 2 25" xfId="27160"/>
    <cellStyle name="常规 2 2 30" xfId="27161"/>
    <cellStyle name="常规 2 2 26" xfId="27162"/>
    <cellStyle name="常规 2 2 31" xfId="27163"/>
    <cellStyle name="常规 2 2 27" xfId="27164"/>
    <cellStyle name="常规 2 2 32" xfId="27165"/>
    <cellStyle name="常规 2 2 28" xfId="27166"/>
    <cellStyle name="常规 2 2 29" xfId="27167"/>
    <cellStyle name="常规 2 2 3" xfId="27168"/>
    <cellStyle name="常规 2 2 3 10" xfId="27169"/>
    <cellStyle name="常规 2 2 3 11" xfId="27170"/>
    <cellStyle name="常规 2 2 3 12" xfId="27171"/>
    <cellStyle name="常规 2 2 3 13" xfId="27172"/>
    <cellStyle name="常规 2 2 3 15" xfId="27173"/>
    <cellStyle name="常规 2 2 3 16" xfId="27174"/>
    <cellStyle name="常规 2 2 3 17" xfId="27175"/>
    <cellStyle name="常规 2 2 3 2" xfId="27176"/>
    <cellStyle name="常规 6 54" xfId="27177"/>
    <cellStyle name="常规 6 49" xfId="27178"/>
    <cellStyle name="常规 33 9" xfId="27179"/>
    <cellStyle name="常规 28 9" xfId="27180"/>
    <cellStyle name="常规 27 5 10" xfId="27181"/>
    <cellStyle name="常规 2 2 3 2 2" xfId="27182"/>
    <cellStyle name="常规 27 5 11" xfId="27183"/>
    <cellStyle name="常规 2 2 3 2 3" xfId="27184"/>
    <cellStyle name="常规 2 2 3 3" xfId="27185"/>
    <cellStyle name="常规 34 9" xfId="27186"/>
    <cellStyle name="常规 29 9" xfId="27187"/>
    <cellStyle name="常规 2 2 3 3 2" xfId="27188"/>
    <cellStyle name="常规 2 2 3 4" xfId="27189"/>
    <cellStyle name="常规 2 2 3 4 2" xfId="27190"/>
    <cellStyle name="常规 2 2 3 5" xfId="27191"/>
    <cellStyle name="常规 2 2 3 5 2" xfId="27192"/>
    <cellStyle name="常规 2 2 3 6" xfId="27193"/>
    <cellStyle name="常规 2 2 3 6 2" xfId="27194"/>
    <cellStyle name="常规 2 2 3 7" xfId="27195"/>
    <cellStyle name="常规 27 6 10" xfId="27196"/>
    <cellStyle name="常规 2 2 3 7 2" xfId="27197"/>
    <cellStyle name="常规 2 2 3 8" xfId="27198"/>
    <cellStyle name="常规 2 2 3 9" xfId="27199"/>
    <cellStyle name="常规 2 2 4 10" xfId="27200"/>
    <cellStyle name="常规 2 2 4 11" xfId="27201"/>
    <cellStyle name="常规 2 2 4 12" xfId="27202"/>
    <cellStyle name="常规 2 2 4 2" xfId="27203"/>
    <cellStyle name="常规 2 2 4 2 2" xfId="27204"/>
    <cellStyle name="常规 2 2 4 3" xfId="27205"/>
    <cellStyle name="常规 2 2 4 3 2" xfId="27206"/>
    <cellStyle name="常规 2 2 4 4" xfId="27207"/>
    <cellStyle name="常规 2 2 4 5" xfId="27208"/>
    <cellStyle name="常规 2 2 4 6" xfId="27209"/>
    <cellStyle name="常规 2 2 4 6 2" xfId="27210"/>
    <cellStyle name="常规 2 2 4 7" xfId="27211"/>
    <cellStyle name="常规 2 2 4 8" xfId="27212"/>
    <cellStyle name="常规 2 2 4 9" xfId="27213"/>
    <cellStyle name="常规 2 2 5" xfId="27214"/>
    <cellStyle name="常规 2 2 5 2" xfId="27215"/>
    <cellStyle name="常规 2 2 5 2 2" xfId="27216"/>
    <cellStyle name="常规 8 7 3 3 2" xfId="27217"/>
    <cellStyle name="常规 26 35 3" xfId="27218"/>
    <cellStyle name="常规 26 40 3" xfId="27219"/>
    <cellStyle name="常规 2 2 5 2 2 2" xfId="27220"/>
    <cellStyle name="常规 2 2 5 3" xfId="27221"/>
    <cellStyle name="常规 2 2 5 4" xfId="27222"/>
    <cellStyle name="常规 2 2 6" xfId="27223"/>
    <cellStyle name="常规 6 42 14" xfId="27224"/>
    <cellStyle name="常规 6 37 14" xfId="27225"/>
    <cellStyle name="常规 33 2 14" xfId="27226"/>
    <cellStyle name="常规 2 2 6 3" xfId="27227"/>
    <cellStyle name="常规 2 28 2 3 2" xfId="27228"/>
    <cellStyle name="常规 2 33 2 3 2" xfId="27229"/>
    <cellStyle name="常规 2 2 7" xfId="27230"/>
    <cellStyle name="常规 2 2 7 2" xfId="27231"/>
    <cellStyle name="常规 2 2 7 3" xfId="27232"/>
    <cellStyle name="常规 2 2 8 3" xfId="27233"/>
    <cellStyle name="常规 2 25" xfId="27234"/>
    <cellStyle name="常规 2 30" xfId="27235"/>
    <cellStyle name="常规 2 25 10" xfId="27236"/>
    <cellStyle name="常规 2 30 10" xfId="27237"/>
    <cellStyle name="常规 27 7 13 2" xfId="27238"/>
    <cellStyle name="常规 2 25 11" xfId="27239"/>
    <cellStyle name="常规 2 30 11" xfId="27240"/>
    <cellStyle name="常规 2 25 12" xfId="27241"/>
    <cellStyle name="常规 2 30 12" xfId="27242"/>
    <cellStyle name="常规 2 25 13" xfId="27243"/>
    <cellStyle name="常规 2 30 13" xfId="27244"/>
    <cellStyle name="常规 2 25 18" xfId="27245"/>
    <cellStyle name="常规 2 30 18" xfId="27246"/>
    <cellStyle name="常规 2 25 18 2" xfId="27247"/>
    <cellStyle name="常规 2 25 2" xfId="27248"/>
    <cellStyle name="常规 2 30 2" xfId="27249"/>
    <cellStyle name="常规 2 25 2 2" xfId="27250"/>
    <cellStyle name="常规 2 30 2 2" xfId="27251"/>
    <cellStyle name="常规 2 25 2 2 2" xfId="27252"/>
    <cellStyle name="常规 2 30 2 2 2" xfId="27253"/>
    <cellStyle name="常规 2 25 2 3 2" xfId="27254"/>
    <cellStyle name="常规 2 30 2 3 2" xfId="27255"/>
    <cellStyle name="常规 2 25 2 4" xfId="27256"/>
    <cellStyle name="常规 2 30 2 4" xfId="27257"/>
    <cellStyle name="常规 2 25 2 4 2" xfId="27258"/>
    <cellStyle name="常规 2 25 3 2 2" xfId="27259"/>
    <cellStyle name="常规 2 30 3 2 2" xfId="27260"/>
    <cellStyle name="常规 2 25 3 3 2" xfId="27261"/>
    <cellStyle name="常规 2 30 3 3 2" xfId="27262"/>
    <cellStyle name="常规 2 25 3 4" xfId="27263"/>
    <cellStyle name="常规 2 30 3 4" xfId="27264"/>
    <cellStyle name="常规 2 25 4 3 2" xfId="27265"/>
    <cellStyle name="常规 2 30 4 3 2" xfId="27266"/>
    <cellStyle name="常规 2 25 4 4" xfId="27267"/>
    <cellStyle name="常规 2 30 4 4" xfId="27268"/>
    <cellStyle name="常规 2 25 8 2" xfId="27269"/>
    <cellStyle name="常规 2 30 8 2" xfId="27270"/>
    <cellStyle name="常规 2 25 9 2" xfId="27271"/>
    <cellStyle name="常规 2 30 9 2" xfId="27272"/>
    <cellStyle name="常规 2 26" xfId="27273"/>
    <cellStyle name="常规 2 31" xfId="27274"/>
    <cellStyle name="常规 2 26 10" xfId="27275"/>
    <cellStyle name="常规 2 31 10" xfId="27276"/>
    <cellStyle name="常规 2 26 11" xfId="27277"/>
    <cellStyle name="常规 2 31 11" xfId="27278"/>
    <cellStyle name="常规 2 26 12" xfId="27279"/>
    <cellStyle name="常规 2 31 12" xfId="27280"/>
    <cellStyle name="常规 2 26 13" xfId="27281"/>
    <cellStyle name="常规 2 31 13" xfId="27282"/>
    <cellStyle name="常规 2 26 14" xfId="27283"/>
    <cellStyle name="常规 2 31 14" xfId="27284"/>
    <cellStyle name="常规 2 26 15" xfId="27285"/>
    <cellStyle name="常规 2 31 15" xfId="27286"/>
    <cellStyle name="常规 2 26 16" xfId="27287"/>
    <cellStyle name="常规 2 31 16" xfId="27288"/>
    <cellStyle name="常规 2 26 17" xfId="27289"/>
    <cellStyle name="常规 2 31 17" xfId="27290"/>
    <cellStyle name="常规 2 26 18" xfId="27291"/>
    <cellStyle name="常规 2 31 18" xfId="27292"/>
    <cellStyle name="常规 2 26 2 2 2" xfId="27293"/>
    <cellStyle name="常规 2 31 2 2 2" xfId="27294"/>
    <cellStyle name="常规 2 26 2 3" xfId="27295"/>
    <cellStyle name="常规 2 31 2 3" xfId="27296"/>
    <cellStyle name="常规 2 26 2 4" xfId="27297"/>
    <cellStyle name="常规 2 31 2 4" xfId="27298"/>
    <cellStyle name="常规 2 26 3 2 2" xfId="27299"/>
    <cellStyle name="常规 2 31 3 2 2" xfId="27300"/>
    <cellStyle name="常规 2 26 3 3" xfId="27301"/>
    <cellStyle name="常规 2 31 3 3" xfId="27302"/>
    <cellStyle name="常规 2 26 3 4" xfId="27303"/>
    <cellStyle name="常规 2 31 3 4" xfId="27304"/>
    <cellStyle name="常规 2 26 4 3" xfId="27305"/>
    <cellStyle name="常规 2 31 4 3" xfId="27306"/>
    <cellStyle name="常规 29 35" xfId="27307"/>
    <cellStyle name="常规 29 40" xfId="27308"/>
    <cellStyle name="常规 2 26 4 3 2" xfId="27309"/>
    <cellStyle name="常规 2 31 4 3 2" xfId="27310"/>
    <cellStyle name="常规 2 26 4 4" xfId="27311"/>
    <cellStyle name="常规 2 31 4 4" xfId="27312"/>
    <cellStyle name="常规 2 26 5 2" xfId="27313"/>
    <cellStyle name="常规 2 31 5 2" xfId="27314"/>
    <cellStyle name="常规 2 26 6 2" xfId="27315"/>
    <cellStyle name="常规 2 31 6 2" xfId="27316"/>
    <cellStyle name="常规 2 26 7 2" xfId="27317"/>
    <cellStyle name="常规 2 31 7 2" xfId="27318"/>
    <cellStyle name="常规 2 26 8" xfId="27319"/>
    <cellStyle name="常规 2 31 8" xfId="27320"/>
    <cellStyle name="常规 2 26 8 2" xfId="27321"/>
    <cellStyle name="常规 2 31 8 2" xfId="27322"/>
    <cellStyle name="常规 2 26 9" xfId="27323"/>
    <cellStyle name="常规 2 31 9" xfId="27324"/>
    <cellStyle name="常规 2 26 9 2" xfId="27325"/>
    <cellStyle name="常规 2 31 9 2" xfId="27326"/>
    <cellStyle name="常规 2 27" xfId="27327"/>
    <cellStyle name="常规 2 32" xfId="27328"/>
    <cellStyle name="常规 2 27 10" xfId="27329"/>
    <cellStyle name="常规 2 32 10" xfId="27330"/>
    <cellStyle name="常规 25 2 5" xfId="27331"/>
    <cellStyle name="常规 30 2 5" xfId="27332"/>
    <cellStyle name="常规 2 27 10 2" xfId="27333"/>
    <cellStyle name="常规 2 32 10 2" xfId="27334"/>
    <cellStyle name="常规 25 5 5" xfId="27335"/>
    <cellStyle name="常规 2 27 13 2" xfId="27336"/>
    <cellStyle name="常规 2 32 13 2" xfId="27337"/>
    <cellStyle name="常规 25 6 5" xfId="27338"/>
    <cellStyle name="常规 2 27 14 2" xfId="27339"/>
    <cellStyle name="常规 2 32 14 2" xfId="27340"/>
    <cellStyle name="常规 2 27 15" xfId="27341"/>
    <cellStyle name="常规 2 32 15" xfId="27342"/>
    <cellStyle name="常规 2 27 15 2" xfId="27343"/>
    <cellStyle name="常规 2 32 15 2" xfId="27344"/>
    <cellStyle name="常规 2 27 16" xfId="27345"/>
    <cellStyle name="常规 2 32 16" xfId="27346"/>
    <cellStyle name="常规 2 27 16 2" xfId="27347"/>
    <cellStyle name="常规 2 32 16 2" xfId="27348"/>
    <cellStyle name="常规 2 27 17" xfId="27349"/>
    <cellStyle name="常规 2 32 17" xfId="27350"/>
    <cellStyle name="常规 25 9 5" xfId="27351"/>
    <cellStyle name="常规 2 27 17 2" xfId="27352"/>
    <cellStyle name="常规 2 32 17 2" xfId="27353"/>
    <cellStyle name="常规 2 27 18" xfId="27354"/>
    <cellStyle name="常规 2 32 18" xfId="27355"/>
    <cellStyle name="常规 2 27 2" xfId="27356"/>
    <cellStyle name="常规 2 32 2" xfId="27357"/>
    <cellStyle name="常规 2 27 2 2" xfId="27358"/>
    <cellStyle name="常规 2 32 2 2" xfId="27359"/>
    <cellStyle name="常规 2 27 2 2 2" xfId="27360"/>
    <cellStyle name="常规 2 32 2 2 2" xfId="27361"/>
    <cellStyle name="常规 2 27 2 3" xfId="27362"/>
    <cellStyle name="常规 2 32 2 3" xfId="27363"/>
    <cellStyle name="常规 2 27 2 4" xfId="27364"/>
    <cellStyle name="常规 2 32 2 4" xfId="27365"/>
    <cellStyle name="常规 2 27 3 2 2" xfId="27366"/>
    <cellStyle name="常规 2 32 3 2 2" xfId="27367"/>
    <cellStyle name="常规 2 27 3 3" xfId="27368"/>
    <cellStyle name="常规 2 32 3 3" xfId="27369"/>
    <cellStyle name="常规 2 27 3 3 2" xfId="27370"/>
    <cellStyle name="常规 2 32 3 3 2" xfId="27371"/>
    <cellStyle name="常规 2 27 3 4" xfId="27372"/>
    <cellStyle name="常规 2 32 3 4" xfId="27373"/>
    <cellStyle name="常规 2 27 4 2 2" xfId="27374"/>
    <cellStyle name="常规 2 32 4 2 2" xfId="27375"/>
    <cellStyle name="常规 2 27 4 3" xfId="27376"/>
    <cellStyle name="常规 2 32 4 3" xfId="27377"/>
    <cellStyle name="常规 2 27 4 3 2" xfId="27378"/>
    <cellStyle name="常规 2 32 4 3 2" xfId="27379"/>
    <cellStyle name="常规 2 27 4 4" xfId="27380"/>
    <cellStyle name="常规 2 32 4 4" xfId="27381"/>
    <cellStyle name="常规 2 27 6" xfId="27382"/>
    <cellStyle name="常规 2 32 6" xfId="27383"/>
    <cellStyle name="常规 2 27 6 2" xfId="27384"/>
    <cellStyle name="常规 2 32 6 2" xfId="27385"/>
    <cellStyle name="常规 2 27 7" xfId="27386"/>
    <cellStyle name="常规 2 32 7" xfId="27387"/>
    <cellStyle name="常规 2 27 7 2" xfId="27388"/>
    <cellStyle name="常规 2 32 7 2" xfId="27389"/>
    <cellStyle name="常规 2 27 8" xfId="27390"/>
    <cellStyle name="常规 2 32 8" xfId="27391"/>
    <cellStyle name="常规 2 27 8 2" xfId="27392"/>
    <cellStyle name="常规 2 32 8 2" xfId="27393"/>
    <cellStyle name="常规 2 27 9" xfId="27394"/>
    <cellStyle name="常规 2 32 9" xfId="27395"/>
    <cellStyle name="常规 2 27 9 2" xfId="27396"/>
    <cellStyle name="常规 2 32 9 2" xfId="27397"/>
    <cellStyle name="常规 2 28" xfId="27398"/>
    <cellStyle name="常规 2 33" xfId="27399"/>
    <cellStyle name="常规 6 3 3 3 2" xfId="27400"/>
    <cellStyle name="常规 2 28 10" xfId="27401"/>
    <cellStyle name="常规 2 33 10" xfId="27402"/>
    <cellStyle name="常规 27 38 3 2" xfId="27403"/>
    <cellStyle name="常规 27 43 3 2" xfId="27404"/>
    <cellStyle name="常规 2 28 10 2" xfId="27405"/>
    <cellStyle name="常规 2 33 10 2" xfId="27406"/>
    <cellStyle name="常规 27 38 3 2 2" xfId="27407"/>
    <cellStyle name="常规 27 43 3 2 2" xfId="27408"/>
    <cellStyle name="常规 2 28 11 2" xfId="27409"/>
    <cellStyle name="常规 2 33 11 2" xfId="27410"/>
    <cellStyle name="常规 27 38 3 3 2" xfId="27411"/>
    <cellStyle name="常规 27 43 3 3 2" xfId="27412"/>
    <cellStyle name="常规 2 28 12" xfId="27413"/>
    <cellStyle name="常规 2 33 12" xfId="27414"/>
    <cellStyle name="常规 27 38 3 4" xfId="27415"/>
    <cellStyle name="常规 27 43 3 4" xfId="27416"/>
    <cellStyle name="常规 2 28 13" xfId="27417"/>
    <cellStyle name="常规 2 33 13" xfId="27418"/>
    <cellStyle name="常规 2 28 13 2" xfId="27419"/>
    <cellStyle name="常规 2 33 13 2" xfId="27420"/>
    <cellStyle name="常规 2 28 14" xfId="27421"/>
    <cellStyle name="常规 2 33 14" xfId="27422"/>
    <cellStyle name="常规 2 28 14 2" xfId="27423"/>
    <cellStyle name="常规 2 33 14 2" xfId="27424"/>
    <cellStyle name="常规 2 28 16" xfId="27425"/>
    <cellStyle name="常规 2 33 16" xfId="27426"/>
    <cellStyle name="常规 2 28 16 2" xfId="27427"/>
    <cellStyle name="常规 2 33 16 2" xfId="27428"/>
    <cellStyle name="常规 2 28 17" xfId="27429"/>
    <cellStyle name="常规 2 33 17" xfId="27430"/>
    <cellStyle name="常规 2 28 18" xfId="27431"/>
    <cellStyle name="常规 2 33 18" xfId="27432"/>
    <cellStyle name="常规 2 28 2" xfId="27433"/>
    <cellStyle name="常规 2 33 2" xfId="27434"/>
    <cellStyle name="常规 2 28 2 2" xfId="27435"/>
    <cellStyle name="常规 2 33 2 2" xfId="27436"/>
    <cellStyle name="常规 2 28 2 2 2" xfId="27437"/>
    <cellStyle name="常规 2 33 2 2 2" xfId="27438"/>
    <cellStyle name="常规 2 28 2 3" xfId="27439"/>
    <cellStyle name="常规 2 33 2 3" xfId="27440"/>
    <cellStyle name="常规 2 28 2 4" xfId="27441"/>
    <cellStyle name="常规 2 33 2 4" xfId="27442"/>
    <cellStyle name="常规 2 28 3 2" xfId="27443"/>
    <cellStyle name="常规 2 33 3 2" xfId="27444"/>
    <cellStyle name="常规 2 28 3 2 2" xfId="27445"/>
    <cellStyle name="常规 2 33 3 2 2" xfId="27446"/>
    <cellStyle name="常规 2 28 3 3" xfId="27447"/>
    <cellStyle name="常规 2 33 3 3" xfId="27448"/>
    <cellStyle name="常规 3 2 7" xfId="27449"/>
    <cellStyle name="常规 2 28 3 3 2" xfId="27450"/>
    <cellStyle name="常规 2 33 3 3 2" xfId="27451"/>
    <cellStyle name="常规 2 28 3 4" xfId="27452"/>
    <cellStyle name="常规 2 33 3 4" xfId="27453"/>
    <cellStyle name="常规 2 28 4" xfId="27454"/>
    <cellStyle name="常规 2 33 4" xfId="27455"/>
    <cellStyle name="常规 2 28 4 2" xfId="27456"/>
    <cellStyle name="常规 2 33 4 2" xfId="27457"/>
    <cellStyle name="常规 2 28 4 2 2" xfId="27458"/>
    <cellStyle name="常规 2 33 4 2 2" xfId="27459"/>
    <cellStyle name="常规 2 28 4 3" xfId="27460"/>
    <cellStyle name="常规 2 33 4 3" xfId="27461"/>
    <cellStyle name="常规 2 28 4 3 2" xfId="27462"/>
    <cellStyle name="常规 2 33 4 3 2" xfId="27463"/>
    <cellStyle name="常规 2 28 4 4" xfId="27464"/>
    <cellStyle name="常规 2 33 4 4" xfId="27465"/>
    <cellStyle name="常规 2 28 5" xfId="27466"/>
    <cellStyle name="常规 2 33 5" xfId="27467"/>
    <cellStyle name="常规 2 28 6" xfId="27468"/>
    <cellStyle name="常规 2 33 6" xfId="27469"/>
    <cellStyle name="常规 2 28 6 2" xfId="27470"/>
    <cellStyle name="常规 2 33 6 2" xfId="27471"/>
    <cellStyle name="常规 2 28 7" xfId="27472"/>
    <cellStyle name="常规 2 33 7" xfId="27473"/>
    <cellStyle name="常规 2 28 7 2" xfId="27474"/>
    <cellStyle name="常规 2 33 7 2" xfId="27475"/>
    <cellStyle name="常规 2 28 8" xfId="27476"/>
    <cellStyle name="常规 2 33 8" xfId="27477"/>
    <cellStyle name="常规 2 28 8 2" xfId="27478"/>
    <cellStyle name="常规 2 33 8 2" xfId="27479"/>
    <cellStyle name="常规 2 28 9 2" xfId="27480"/>
    <cellStyle name="常规 2 33 9 2" xfId="27481"/>
    <cellStyle name="常规 2 29" xfId="27482"/>
    <cellStyle name="常规 2 34" xfId="27483"/>
    <cellStyle name="常规 2 29 10" xfId="27484"/>
    <cellStyle name="常规 2 34 10" xfId="27485"/>
    <cellStyle name="常规 27 38 8 2" xfId="27486"/>
    <cellStyle name="常规 27 43 8 2" xfId="27487"/>
    <cellStyle name="常规 2 29 10 2" xfId="27488"/>
    <cellStyle name="常规 2 34 10 2" xfId="27489"/>
    <cellStyle name="常规 2 29 11" xfId="27490"/>
    <cellStyle name="常规 2 34 11" xfId="27491"/>
    <cellStyle name="常规 2 29 11 2" xfId="27492"/>
    <cellStyle name="常规 2 34 11 2" xfId="27493"/>
    <cellStyle name="常规 23 35 10 2" xfId="27494"/>
    <cellStyle name="常规 23 40 10 2" xfId="27495"/>
    <cellStyle name="常规 2 29 12" xfId="27496"/>
    <cellStyle name="常规 2 34 12" xfId="27497"/>
    <cellStyle name="常规 2 29 12 2" xfId="27498"/>
    <cellStyle name="常规 2 34 12 2" xfId="27499"/>
    <cellStyle name="常规 2 29 13" xfId="27500"/>
    <cellStyle name="常规 2 34 13" xfId="27501"/>
    <cellStyle name="常规 2 29 13 2" xfId="27502"/>
    <cellStyle name="常规 2 34 13 2" xfId="27503"/>
    <cellStyle name="常规 2 29 14" xfId="27504"/>
    <cellStyle name="常规 2 34 14" xfId="27505"/>
    <cellStyle name="常规 2 29 14 2" xfId="27506"/>
    <cellStyle name="常规 2 34 14 2" xfId="27507"/>
    <cellStyle name="常规 2 29 15 2" xfId="27508"/>
    <cellStyle name="常规 2 34 15 2" xfId="27509"/>
    <cellStyle name="常规 2 29 16" xfId="27510"/>
    <cellStyle name="常规 2 34 16" xfId="27511"/>
    <cellStyle name="常规 2 29 16 2" xfId="27512"/>
    <cellStyle name="常规 2 34 16 2" xfId="27513"/>
    <cellStyle name="常规 2 29 17 2" xfId="27514"/>
    <cellStyle name="常规 2 34 17 2" xfId="27515"/>
    <cellStyle name="常规 2 29 2 2 2" xfId="27516"/>
    <cellStyle name="常规 2 34 2 2 2" xfId="27517"/>
    <cellStyle name="常规 2 29 2 3" xfId="27518"/>
    <cellStyle name="常规 2 34 2 3" xfId="27519"/>
    <cellStyle name="常规 2 29 2 3 2" xfId="27520"/>
    <cellStyle name="常规 2 34 2 3 2" xfId="27521"/>
    <cellStyle name="常规 27 7 14 2" xfId="27522"/>
    <cellStyle name="常规 2 29 2 4" xfId="27523"/>
    <cellStyle name="常规 2 34 2 4" xfId="27524"/>
    <cellStyle name="常规 2 29 3 2 2" xfId="27525"/>
    <cellStyle name="常规 2 34 3 2 2" xfId="27526"/>
    <cellStyle name="常规 2 29 3 3" xfId="27527"/>
    <cellStyle name="常规 2 34 3 3" xfId="27528"/>
    <cellStyle name="常规 2 29 3 3 2" xfId="27529"/>
    <cellStyle name="常规 2 34 3 3 2" xfId="27530"/>
    <cellStyle name="常规 27 7 15 2" xfId="27531"/>
    <cellStyle name="常规 2 29 3 4" xfId="27532"/>
    <cellStyle name="常规 2 34 3 4" xfId="27533"/>
    <cellStyle name="常规 2 29 4 2 2" xfId="27534"/>
    <cellStyle name="常规 2 34 4 2 2" xfId="27535"/>
    <cellStyle name="常规 2 29 4 3" xfId="27536"/>
    <cellStyle name="常规 2 34 4 3" xfId="27537"/>
    <cellStyle name="常规 2 29 4 3 2" xfId="27538"/>
    <cellStyle name="常规 2 34 4 3 2" xfId="27539"/>
    <cellStyle name="常规 27 7 16 2" xfId="27540"/>
    <cellStyle name="常规 2 29 4 4" xfId="27541"/>
    <cellStyle name="常规 2 34 4 4" xfId="27542"/>
    <cellStyle name="常规 2 29 8 2" xfId="27543"/>
    <cellStyle name="常规 2 34 8 2" xfId="27544"/>
    <cellStyle name="常规 2 29 9" xfId="27545"/>
    <cellStyle name="常规 2 34 9" xfId="27546"/>
    <cellStyle name="常规 2 29 9 2" xfId="27547"/>
    <cellStyle name="常规 2 34 9 2" xfId="27548"/>
    <cellStyle name="常规 2 3" xfId="27549"/>
    <cellStyle name="常规 2 3 10" xfId="27550"/>
    <cellStyle name="常规 2 3 10 2" xfId="27551"/>
    <cellStyle name="常规 2 3 11" xfId="27552"/>
    <cellStyle name="常规 26 13 14" xfId="27553"/>
    <cellStyle name="常规 2 3 11 2" xfId="27554"/>
    <cellStyle name="常规 2 3 12 2" xfId="27555"/>
    <cellStyle name="常规 2 3 13" xfId="27556"/>
    <cellStyle name="常规 2 3 13 2" xfId="27557"/>
    <cellStyle name="常规 2 3 14" xfId="27558"/>
    <cellStyle name="常规 2 3 14 2" xfId="27559"/>
    <cellStyle name="常规 2 3 15 2" xfId="27560"/>
    <cellStyle name="常规 2 3 16" xfId="27561"/>
    <cellStyle name="常规 2 3 21" xfId="27562"/>
    <cellStyle name="常规 26 14 14" xfId="27563"/>
    <cellStyle name="常规 2 3 16 2" xfId="27564"/>
    <cellStyle name="常规 2 3 17" xfId="27565"/>
    <cellStyle name="常规 2 3 22" xfId="27566"/>
    <cellStyle name="常规 2 3 17 2" xfId="27567"/>
    <cellStyle name="常规 2 3 19" xfId="27568"/>
    <cellStyle name="常规 2 3 24" xfId="27569"/>
    <cellStyle name="常规 9 9 18" xfId="27570"/>
    <cellStyle name="常规 2 3 2" xfId="27571"/>
    <cellStyle name="常规 30 2 3 2 2" xfId="27572"/>
    <cellStyle name="常规 2 3 2 10" xfId="27573"/>
    <cellStyle name="常规 30 2 3 2 3" xfId="27574"/>
    <cellStyle name="常规 2 3 2 11" xfId="27575"/>
    <cellStyle name="常规 30 2 3 2 4" xfId="27576"/>
    <cellStyle name="常规 2 3 2 12" xfId="27577"/>
    <cellStyle name="常规 2 3 2 2" xfId="27578"/>
    <cellStyle name="常规 2 3 2 2 2" xfId="27579"/>
    <cellStyle name="常规 2 3 2 2 2 2" xfId="27580"/>
    <cellStyle name="常规 2 3 2 2 2 2 2" xfId="27581"/>
    <cellStyle name="常规 2 3 2 2 2 3" xfId="27582"/>
    <cellStyle name="常规 2 3 2 2 2 4" xfId="27583"/>
    <cellStyle name="常规 2 3 2 2 2 5" xfId="27584"/>
    <cellStyle name="常规 2 3 2 2 2 8" xfId="27585"/>
    <cellStyle name="常规 2 3 2 2 2 9" xfId="27586"/>
    <cellStyle name="常规 2 3 2 2 3" xfId="27587"/>
    <cellStyle name="常规 2 3 2 2 3 2" xfId="27588"/>
    <cellStyle name="常规 2 3 2 2 4" xfId="27589"/>
    <cellStyle name="常规 2 3 2 2 4 2" xfId="27590"/>
    <cellStyle name="常规 2 3 2 2 4 3" xfId="27591"/>
    <cellStyle name="常规 2 3 2 2 5" xfId="27592"/>
    <cellStyle name="常规 2 3 2 2 5 2" xfId="27593"/>
    <cellStyle name="常规 2 3 2 2 6" xfId="27594"/>
    <cellStyle name="常规 2 3 2 2 6 2" xfId="27595"/>
    <cellStyle name="常规 2 3 2 2 7" xfId="27596"/>
    <cellStyle name="常规 2 3 2 2 7 2" xfId="27597"/>
    <cellStyle name="常规 2 3 2 2 8" xfId="27598"/>
    <cellStyle name="常规 2 3 2 2 9" xfId="27599"/>
    <cellStyle name="常规 2 3 2 3" xfId="27600"/>
    <cellStyle name="常规 2 3 2 3 2" xfId="27601"/>
    <cellStyle name="常规 2 3 2 4" xfId="27602"/>
    <cellStyle name="常规 2 3 2 4 2" xfId="27603"/>
    <cellStyle name="常规 2 3 2 5" xfId="27604"/>
    <cellStyle name="常规 2 3 2 5 2" xfId="27605"/>
    <cellStyle name="常规 2 3 2 6 2" xfId="27606"/>
    <cellStyle name="常规 2 3 2 6 3" xfId="27607"/>
    <cellStyle name="常规 2 3 2 7" xfId="27608"/>
    <cellStyle name="常规 2 3 2 7 2" xfId="27609"/>
    <cellStyle name="常规 2 3 2 8" xfId="27610"/>
    <cellStyle name="常规 2 3 2 8 2" xfId="27611"/>
    <cellStyle name="常规 2 3 2 9" xfId="27612"/>
    <cellStyle name="常规 2 3 24 2" xfId="27613"/>
    <cellStyle name="常规 2 3 25" xfId="27614"/>
    <cellStyle name="常规 2 3 30" xfId="27615"/>
    <cellStyle name="常规 3 35 4 2" xfId="27616"/>
    <cellStyle name="常规 3 40 4 2" xfId="27617"/>
    <cellStyle name="常规 2 3 26" xfId="27618"/>
    <cellStyle name="常规 2 3 31" xfId="27619"/>
    <cellStyle name="常规 9 9 6 2" xfId="27620"/>
    <cellStyle name="常规 2 3 27" xfId="27621"/>
    <cellStyle name="常规 2 3 32" xfId="27622"/>
    <cellStyle name="常规 2 3 28" xfId="27623"/>
    <cellStyle name="常规 2 3 33" xfId="27624"/>
    <cellStyle name="常规 2 3 29" xfId="27625"/>
    <cellStyle name="常规 2 3 34" xfId="27626"/>
    <cellStyle name="常规 2 3 3" xfId="27627"/>
    <cellStyle name="常规 2 3 3 2" xfId="27628"/>
    <cellStyle name="常规 2 3 3 2 2" xfId="27629"/>
    <cellStyle name="常规 2 3 3 2 3" xfId="27630"/>
    <cellStyle name="常规 2 3 3 3" xfId="27631"/>
    <cellStyle name="常规 2 3 3 4" xfId="27632"/>
    <cellStyle name="常规 2 3 3 4 2" xfId="27633"/>
    <cellStyle name="常规 2 3 3 5" xfId="27634"/>
    <cellStyle name="常规 2 3 3 5 2" xfId="27635"/>
    <cellStyle name="常规 2 3 3 6 2" xfId="27636"/>
    <cellStyle name="常规 2 3 3 7" xfId="27637"/>
    <cellStyle name="常规 2 3 35" xfId="27638"/>
    <cellStyle name="常规 2 3 40" xfId="27639"/>
    <cellStyle name="常规 2 3 36" xfId="27640"/>
    <cellStyle name="常规 2 3 41" xfId="27641"/>
    <cellStyle name="常规 2 3 37" xfId="27642"/>
    <cellStyle name="常规 2 3 42" xfId="27643"/>
    <cellStyle name="常规 2 3 39" xfId="27644"/>
    <cellStyle name="常规 2 3 44" xfId="27645"/>
    <cellStyle name="常规 2 3 4 2" xfId="27646"/>
    <cellStyle name="常规 2 3 4 2 2" xfId="27647"/>
    <cellStyle name="常规 2 3 4 3" xfId="27648"/>
    <cellStyle name="常规 2 3 4 3 2" xfId="27649"/>
    <cellStyle name="常规 2 3 4 4" xfId="27650"/>
    <cellStyle name="常规 2 3 4 5" xfId="27651"/>
    <cellStyle name="常规 2 3 45" xfId="27652"/>
    <cellStyle name="常规 2 3 50" xfId="27653"/>
    <cellStyle name="常规 2 3 47" xfId="27654"/>
    <cellStyle name="常规 2 3 52" xfId="27655"/>
    <cellStyle name="常规 2 3 48" xfId="27656"/>
    <cellStyle name="常规 2 3 53" xfId="27657"/>
    <cellStyle name="常规 2 3 49" xfId="27658"/>
    <cellStyle name="常规 2 3 5" xfId="27659"/>
    <cellStyle name="常规 2 3 5 2" xfId="27660"/>
    <cellStyle name="常规 2 3 5 3" xfId="27661"/>
    <cellStyle name="常规 2 3 6" xfId="27662"/>
    <cellStyle name="常规 2 3 6 3" xfId="27663"/>
    <cellStyle name="常规 2 3 7" xfId="27664"/>
    <cellStyle name="常规 2 3 7 2" xfId="27665"/>
    <cellStyle name="常规 2 3 7 3" xfId="27666"/>
    <cellStyle name="常规 2 3 8 3" xfId="27667"/>
    <cellStyle name="常规 2 35" xfId="27668"/>
    <cellStyle name="常规 2 40" xfId="27669"/>
    <cellStyle name="常规 2 35 10" xfId="27670"/>
    <cellStyle name="常规 2 40 10" xfId="27671"/>
    <cellStyle name="常规 2 35 11" xfId="27672"/>
    <cellStyle name="常规 2 40 11" xfId="27673"/>
    <cellStyle name="常规 2 35 11 2" xfId="27674"/>
    <cellStyle name="常规 2 40 11 2" xfId="27675"/>
    <cellStyle name="常规 23 35 15 2" xfId="27676"/>
    <cellStyle name="常规 23 40 15 2" xfId="27677"/>
    <cellStyle name="常规 2 35 12" xfId="27678"/>
    <cellStyle name="常规 2 40 12" xfId="27679"/>
    <cellStyle name="常规 2 35 12 2" xfId="27680"/>
    <cellStyle name="常规 2 40 12 2" xfId="27681"/>
    <cellStyle name="常规 2 35 13" xfId="27682"/>
    <cellStyle name="常规 2 40 13" xfId="27683"/>
    <cellStyle name="常规 2 35 13 2" xfId="27684"/>
    <cellStyle name="常规 2 40 13 2" xfId="27685"/>
    <cellStyle name="常规 2 35 2" xfId="27686"/>
    <cellStyle name="常规 2 40 2" xfId="27687"/>
    <cellStyle name="常规 2 35 2 2" xfId="27688"/>
    <cellStyle name="常规 2 40 2 2" xfId="27689"/>
    <cellStyle name="常规 2 35 2 2 2" xfId="27690"/>
    <cellStyle name="常规 2 40 2 2 2" xfId="27691"/>
    <cellStyle name="常规 2 35 2 3" xfId="27692"/>
    <cellStyle name="常规 2 40 2 3" xfId="27693"/>
    <cellStyle name="常规 2 35 2 3 2" xfId="27694"/>
    <cellStyle name="常规 2 40 2 3 2" xfId="27695"/>
    <cellStyle name="常规 2 35 2 4" xfId="27696"/>
    <cellStyle name="常规 2 40 2 4" xfId="27697"/>
    <cellStyle name="常规 2 35 3 2" xfId="27698"/>
    <cellStyle name="常规 2 40 3 2" xfId="27699"/>
    <cellStyle name="常规 2 35 3 2 2" xfId="27700"/>
    <cellStyle name="常规 2 40 3 2 2" xfId="27701"/>
    <cellStyle name="常规 2 35 3 3" xfId="27702"/>
    <cellStyle name="常规 2 40 3 3" xfId="27703"/>
    <cellStyle name="常规 2 35 3 3 2" xfId="27704"/>
    <cellStyle name="常规 2 40 3 3 2" xfId="27705"/>
    <cellStyle name="常规 2 35 3 4" xfId="27706"/>
    <cellStyle name="常规 2 40 3 4" xfId="27707"/>
    <cellStyle name="常规 2 35 4" xfId="27708"/>
    <cellStyle name="常规 2 40 4" xfId="27709"/>
    <cellStyle name="常规 2 35 4 2" xfId="27710"/>
    <cellStyle name="常规 2 40 4 2" xfId="27711"/>
    <cellStyle name="常规 2 35 4 3" xfId="27712"/>
    <cellStyle name="常规 2 40 4 3" xfId="27713"/>
    <cellStyle name="常规 2 35 4 4" xfId="27714"/>
    <cellStyle name="常规 2 40 4 4" xfId="27715"/>
    <cellStyle name="常规 2 35 5" xfId="27716"/>
    <cellStyle name="常规 2 40 5" xfId="27717"/>
    <cellStyle name="常规 2 35 6" xfId="27718"/>
    <cellStyle name="常规 2 40 6" xfId="27719"/>
    <cellStyle name="常规 2 35 6 2" xfId="27720"/>
    <cellStyle name="常规 2 40 6 2" xfId="27721"/>
    <cellStyle name="常规 2 35 7" xfId="27722"/>
    <cellStyle name="常规 2 40 7" xfId="27723"/>
    <cellStyle name="常规 2 35 7 2" xfId="27724"/>
    <cellStyle name="常规 2 40 7 2" xfId="27725"/>
    <cellStyle name="常规 2 35 8" xfId="27726"/>
    <cellStyle name="常规 2 40 8" xfId="27727"/>
    <cellStyle name="常规 2 35 8 2" xfId="27728"/>
    <cellStyle name="常规 2 40 8 2" xfId="27729"/>
    <cellStyle name="常规 2 35 9" xfId="27730"/>
    <cellStyle name="常规 2 40 9" xfId="27731"/>
    <cellStyle name="常规 2 35 9 2" xfId="27732"/>
    <cellStyle name="常规 2 40 9 2" xfId="27733"/>
    <cellStyle name="常规 2 36 10" xfId="27734"/>
    <cellStyle name="常规 2 41 10" xfId="27735"/>
    <cellStyle name="常规 2 36 11" xfId="27736"/>
    <cellStyle name="常规 2 41 11" xfId="27737"/>
    <cellStyle name="常规 2 36 12" xfId="27738"/>
    <cellStyle name="常规 2 41 12" xfId="27739"/>
    <cellStyle name="常规 2 36 12 2" xfId="27740"/>
    <cellStyle name="常规 2 41 12 2" xfId="27741"/>
    <cellStyle name="常规 2 36 13" xfId="27742"/>
    <cellStyle name="常规 2 41 13" xfId="27743"/>
    <cellStyle name="常规 2 36 13 2" xfId="27744"/>
    <cellStyle name="常规 2 41 13 2" xfId="27745"/>
    <cellStyle name="常规 2 36 14" xfId="27746"/>
    <cellStyle name="常规 2 41 14" xfId="27747"/>
    <cellStyle name="常规 2 36 14 2" xfId="27748"/>
    <cellStyle name="常规 2 41 14 2" xfId="27749"/>
    <cellStyle name="常规 2 36 17" xfId="27750"/>
    <cellStyle name="常规 2 41 17" xfId="27751"/>
    <cellStyle name="常规 2 36 17 2" xfId="27752"/>
    <cellStyle name="常规 2 41 17 2" xfId="27753"/>
    <cellStyle name="常规 2 36 18" xfId="27754"/>
    <cellStyle name="常规 2 41 18" xfId="27755"/>
    <cellStyle name="常规 2 36 2" xfId="27756"/>
    <cellStyle name="常规 2 41 2" xfId="27757"/>
    <cellStyle name="常规 2 36 2 2" xfId="27758"/>
    <cellStyle name="常规 2 41 2 2" xfId="27759"/>
    <cellStyle name="常规 2 36 2 2 2" xfId="27760"/>
    <cellStyle name="常规 2 41 2 2 2" xfId="27761"/>
    <cellStyle name="常规 2 36 2 3" xfId="27762"/>
    <cellStyle name="常规 2 41 2 3" xfId="27763"/>
    <cellStyle name="常规 2 36 2 3 2" xfId="27764"/>
    <cellStyle name="常规 2 41 2 3 2" xfId="27765"/>
    <cellStyle name="常规 2 36 2 4" xfId="27766"/>
    <cellStyle name="常规 2 41 2 4" xfId="27767"/>
    <cellStyle name="常规 2 36 3 2" xfId="27768"/>
    <cellStyle name="常规 2 41 3 2" xfId="27769"/>
    <cellStyle name="常规 2 36 3 2 2" xfId="27770"/>
    <cellStyle name="常规 2 41 3 2 2" xfId="27771"/>
    <cellStyle name="常规 2 36 3 3" xfId="27772"/>
    <cellStyle name="常规 2 41 3 3" xfId="27773"/>
    <cellStyle name="常规 2 36 3 3 2" xfId="27774"/>
    <cellStyle name="常规 2 41 3 3 2" xfId="27775"/>
    <cellStyle name="常规 2 36 3 4" xfId="27776"/>
    <cellStyle name="常规 2 41 3 4" xfId="27777"/>
    <cellStyle name="常规 2 36 4" xfId="27778"/>
    <cellStyle name="常规 2 41 4" xfId="27779"/>
    <cellStyle name="常规 2 36 4 2" xfId="27780"/>
    <cellStyle name="常规 2 41 4 2" xfId="27781"/>
    <cellStyle name="常规 2 36 4 2 2" xfId="27782"/>
    <cellStyle name="常规 2 41 4 2 2" xfId="27783"/>
    <cellStyle name="常规 2 36 4 3" xfId="27784"/>
    <cellStyle name="常规 2 41 4 3" xfId="27785"/>
    <cellStyle name="常规 2 36 4 3 2" xfId="27786"/>
    <cellStyle name="常规 2 41 4 3 2" xfId="27787"/>
    <cellStyle name="常规 2 36 5" xfId="27788"/>
    <cellStyle name="常规 2 41 5" xfId="27789"/>
    <cellStyle name="常规 2 36 8 2" xfId="27790"/>
    <cellStyle name="常规 2 41 8 2" xfId="27791"/>
    <cellStyle name="常规 2 36 9" xfId="27792"/>
    <cellStyle name="常规 2 41 9" xfId="27793"/>
    <cellStyle name="常规 2 36 9 2" xfId="27794"/>
    <cellStyle name="常规 2 41 9 2" xfId="27795"/>
    <cellStyle name="常规 2 37" xfId="27796"/>
    <cellStyle name="常规 2 42" xfId="27797"/>
    <cellStyle name="常规 2 37 10" xfId="27798"/>
    <cellStyle name="常规 2 42 10" xfId="27799"/>
    <cellStyle name="常规 2 37 10 2" xfId="27800"/>
    <cellStyle name="常规 2 42 10 2" xfId="27801"/>
    <cellStyle name="常规 2 37 11" xfId="27802"/>
    <cellStyle name="常规 2 42 11" xfId="27803"/>
    <cellStyle name="常规 2 37 11 2" xfId="27804"/>
    <cellStyle name="常规 2 42 11 2" xfId="27805"/>
    <cellStyle name="常规 2 37 12" xfId="27806"/>
    <cellStyle name="常规 2 42 12" xfId="27807"/>
    <cellStyle name="常规 2 37 12 2" xfId="27808"/>
    <cellStyle name="常规 2 42 12 2" xfId="27809"/>
    <cellStyle name="常规 2 37 13" xfId="27810"/>
    <cellStyle name="常规 2 42 13" xfId="27811"/>
    <cellStyle name="常规 2 37 13 2" xfId="27812"/>
    <cellStyle name="常规 2 42 13 2" xfId="27813"/>
    <cellStyle name="常规 2 37 14" xfId="27814"/>
    <cellStyle name="常规 2 42 14" xfId="27815"/>
    <cellStyle name="常规 2 37 14 2" xfId="27816"/>
    <cellStyle name="常规 2 42 14 2" xfId="27817"/>
    <cellStyle name="常规 2 37 15" xfId="27818"/>
    <cellStyle name="常规 2 42 15" xfId="27819"/>
    <cellStyle name="常规 2 37 15 2" xfId="27820"/>
    <cellStyle name="常规 2 42 15 2" xfId="27821"/>
    <cellStyle name="常规 2 37 16 2" xfId="27822"/>
    <cellStyle name="常规 2 42 16 2" xfId="27823"/>
    <cellStyle name="常规 2 37 17" xfId="27824"/>
    <cellStyle name="常规 2 42 17" xfId="27825"/>
    <cellStyle name="常规 2 37 17 2" xfId="27826"/>
    <cellStyle name="常规 2 42 17 2" xfId="27827"/>
    <cellStyle name="常规 2 37 18" xfId="27828"/>
    <cellStyle name="常规 2 42 18" xfId="27829"/>
    <cellStyle name="常规 2 37 2" xfId="27830"/>
    <cellStyle name="常规 2 42 2" xfId="27831"/>
    <cellStyle name="常规 2 37 2 4" xfId="27832"/>
    <cellStyle name="常规 2 42 2 4" xfId="27833"/>
    <cellStyle name="常规 2 37 3 4" xfId="27834"/>
    <cellStyle name="常规 2 42 3 4" xfId="27835"/>
    <cellStyle name="常规 2 37 4" xfId="27836"/>
    <cellStyle name="常规 2 42 4" xfId="27837"/>
    <cellStyle name="常规 2 37 4 2" xfId="27838"/>
    <cellStyle name="常规 2 42 4 2" xfId="27839"/>
    <cellStyle name="常规 2 37 4 2 2" xfId="27840"/>
    <cellStyle name="常规 2 42 4 2 2" xfId="27841"/>
    <cellStyle name="常规 2 37 4 3" xfId="27842"/>
    <cellStyle name="常规 2 42 4 3" xfId="27843"/>
    <cellStyle name="常规 2 37 4 3 2" xfId="27844"/>
    <cellStyle name="常规 2 42 4 3 2" xfId="27845"/>
    <cellStyle name="常规 2 37 5" xfId="27846"/>
    <cellStyle name="常规 2 42 5" xfId="27847"/>
    <cellStyle name="常规 2 37 8 2" xfId="27848"/>
    <cellStyle name="常规 2 42 8 2" xfId="27849"/>
    <cellStyle name="常规 2 37 9" xfId="27850"/>
    <cellStyle name="常规 2 42 9" xfId="27851"/>
    <cellStyle name="常规 2 37 9 2" xfId="27852"/>
    <cellStyle name="常规 2 42 9 2" xfId="27853"/>
    <cellStyle name="常规 2 38 13 2" xfId="27854"/>
    <cellStyle name="常规 2 38 14" xfId="27855"/>
    <cellStyle name="常规 2 38 14 2" xfId="27856"/>
    <cellStyle name="常规 2 38 15" xfId="27857"/>
    <cellStyle name="常规 2 38 15 2" xfId="27858"/>
    <cellStyle name="常规 2 38 16" xfId="27859"/>
    <cellStyle name="常规 2 38 16 2" xfId="27860"/>
    <cellStyle name="常规 2 38 17 2" xfId="27861"/>
    <cellStyle name="常规 2 38 18" xfId="27862"/>
    <cellStyle name="常规 2 38 2" xfId="27863"/>
    <cellStyle name="常规 2 43 2" xfId="27864"/>
    <cellStyle name="常规 2 7 37" xfId="27865"/>
    <cellStyle name="常规 2 38 3" xfId="27866"/>
    <cellStyle name="常规 2 43 3" xfId="27867"/>
    <cellStyle name="常规 2 7 38" xfId="27868"/>
    <cellStyle name="常规 2 38 4" xfId="27869"/>
    <cellStyle name="常规 2 43 4" xfId="27870"/>
    <cellStyle name="常规 2 7 39" xfId="27871"/>
    <cellStyle name="常规 2 38 4 2" xfId="27872"/>
    <cellStyle name="常规 2 38 4 2 2" xfId="27873"/>
    <cellStyle name="常规 2 38 4 3" xfId="27874"/>
    <cellStyle name="常规 2 38 5" xfId="27875"/>
    <cellStyle name="常规 2 38 5 2" xfId="27876"/>
    <cellStyle name="常规 2 38 8 2" xfId="27877"/>
    <cellStyle name="常规 2 38 9" xfId="27878"/>
    <cellStyle name="常规 2 38 9 2" xfId="27879"/>
    <cellStyle name="常规 2 39" xfId="27880"/>
    <cellStyle name="常规 2 44" xfId="27881"/>
    <cellStyle name="常规 2 39 10" xfId="27882"/>
    <cellStyle name="常规 27 39 8 2" xfId="27883"/>
    <cellStyle name="常规 27 44 8 2" xfId="27884"/>
    <cellStyle name="常规 2 39 10 2" xfId="27885"/>
    <cellStyle name="常规 2 39 11" xfId="27886"/>
    <cellStyle name="常规 2 5 12" xfId="27887"/>
    <cellStyle name="常规 2 39 11 2" xfId="27888"/>
    <cellStyle name="常规 2 39 12" xfId="27889"/>
    <cellStyle name="常规 2 39 12 2" xfId="27890"/>
    <cellStyle name="常规 2 39 13 2" xfId="27891"/>
    <cellStyle name="常规 2 39 14" xfId="27892"/>
    <cellStyle name="常规 2 39 14 2" xfId="27893"/>
    <cellStyle name="常规 2 39 15 2" xfId="27894"/>
    <cellStyle name="常规 27 18 14 2" xfId="27895"/>
    <cellStyle name="常规 27 23 14 2" xfId="27896"/>
    <cellStyle name="常规 2 39 16" xfId="27897"/>
    <cellStyle name="常规 2 6 12" xfId="27898"/>
    <cellStyle name="常规 2 39 16 2" xfId="27899"/>
    <cellStyle name="常规 2 39 17 2" xfId="27900"/>
    <cellStyle name="常规 2 39 18" xfId="27901"/>
    <cellStyle name="常规 2 5 9 2" xfId="27902"/>
    <cellStyle name="常规 2 39 4 2 2" xfId="27903"/>
    <cellStyle name="常规 2 6 9" xfId="27904"/>
    <cellStyle name="常规 2 39 5 2" xfId="27905"/>
    <cellStyle name="常规 2 7 9" xfId="27906"/>
    <cellStyle name="常规 2 39 6 2" xfId="27907"/>
    <cellStyle name="常规 2 8 9" xfId="27908"/>
    <cellStyle name="常规 2 39 7 2" xfId="27909"/>
    <cellStyle name="常规 2 39 8" xfId="27910"/>
    <cellStyle name="常规 2 9 9" xfId="27911"/>
    <cellStyle name="常规 2 39 8 2" xfId="27912"/>
    <cellStyle name="常规 2 39 9" xfId="27913"/>
    <cellStyle name="常规 2 39 9 2" xfId="27914"/>
    <cellStyle name="常规 2 4 10 2" xfId="27915"/>
    <cellStyle name="常规 2 4 11" xfId="27916"/>
    <cellStyle name="常规 2 4 11 2" xfId="27917"/>
    <cellStyle name="常规 2 4 12" xfId="27918"/>
    <cellStyle name="常规 2 4 13" xfId="27919"/>
    <cellStyle name="常规 2 4 13 2" xfId="27920"/>
    <cellStyle name="常规 2 4 14" xfId="27921"/>
    <cellStyle name="常规 2 4 14 2" xfId="27922"/>
    <cellStyle name="常规 2 4 15 2" xfId="27923"/>
    <cellStyle name="常规 2 4 16" xfId="27924"/>
    <cellStyle name="常规 2 4 21" xfId="27925"/>
    <cellStyle name="常规 2 4 16 2" xfId="27926"/>
    <cellStyle name="常规 2 4 17" xfId="27927"/>
    <cellStyle name="常规 2 4 22" xfId="27928"/>
    <cellStyle name="常规 2 4 17 2" xfId="27929"/>
    <cellStyle name="常规 2 4 18" xfId="27930"/>
    <cellStyle name="常规 2 4 23" xfId="27931"/>
    <cellStyle name="常规 2 4 18 2" xfId="27932"/>
    <cellStyle name="常规 2 4 19 2" xfId="27933"/>
    <cellStyle name="常规 2 4 2" xfId="27934"/>
    <cellStyle name="常规 2 4 2 2" xfId="27935"/>
    <cellStyle name="常规 2 4 2 2 2" xfId="27936"/>
    <cellStyle name="常规 2 4 2 3" xfId="27937"/>
    <cellStyle name="常规 2 4 2 4" xfId="27938"/>
    <cellStyle name="常规 2 4 2 4 2" xfId="27939"/>
    <cellStyle name="常规 23 14 14 2" xfId="27940"/>
    <cellStyle name="常规 2 4 2 5" xfId="27941"/>
    <cellStyle name="常规 2 4 3" xfId="27942"/>
    <cellStyle name="常规 2 4 3 2" xfId="27943"/>
    <cellStyle name="常规 2 4 3 2 2" xfId="27944"/>
    <cellStyle name="常规 2 4 3 3" xfId="27945"/>
    <cellStyle name="常规 2 4 3 3 2" xfId="27946"/>
    <cellStyle name="常规 2 4 3 4" xfId="27947"/>
    <cellStyle name="常规 23 14 15 2" xfId="27948"/>
    <cellStyle name="常规 2 4 3 5" xfId="27949"/>
    <cellStyle name="常规 2 4 4 2" xfId="27950"/>
    <cellStyle name="常规 2 4 4 2 2" xfId="27951"/>
    <cellStyle name="常规 2 4 4 3" xfId="27952"/>
    <cellStyle name="常规 2 4 4 3 2" xfId="27953"/>
    <cellStyle name="常规 23 14 16 2" xfId="27954"/>
    <cellStyle name="常规 2 4 4 5" xfId="27955"/>
    <cellStyle name="常规 2 4 5 2" xfId="27956"/>
    <cellStyle name="常规 2 4 5 3" xfId="27957"/>
    <cellStyle name="常规 2 4 6 3" xfId="27958"/>
    <cellStyle name="常规 2 4 7 2" xfId="27959"/>
    <cellStyle name="常规 2 4 7 3" xfId="27960"/>
    <cellStyle name="常规 2 45" xfId="27961"/>
    <cellStyle name="常规 2 50" xfId="27962"/>
    <cellStyle name="常规 2 45 2" xfId="27963"/>
    <cellStyle name="常规 2 50 2" xfId="27964"/>
    <cellStyle name="常规 2 46" xfId="27965"/>
    <cellStyle name="常规 2 51" xfId="27966"/>
    <cellStyle name="常规 2 46 2" xfId="27967"/>
    <cellStyle name="常规 2 51 2" xfId="27968"/>
    <cellStyle name="常规 2 46 4" xfId="27969"/>
    <cellStyle name="常规 2 51 4" xfId="27970"/>
    <cellStyle name="常规 2 46 4 2" xfId="27971"/>
    <cellStyle name="常规 2 46 5" xfId="27972"/>
    <cellStyle name="常规 2 47" xfId="27973"/>
    <cellStyle name="常规 2 52" xfId="27974"/>
    <cellStyle name="常规 2 47 2" xfId="27975"/>
    <cellStyle name="常规 2 52 2" xfId="27976"/>
    <cellStyle name="常规 2 47 4" xfId="27977"/>
    <cellStyle name="常规 2 52 4" xfId="27978"/>
    <cellStyle name="常规 2 48 2" xfId="27979"/>
    <cellStyle name="常规 2 53 2" xfId="27980"/>
    <cellStyle name="常规 2 48 4" xfId="27981"/>
    <cellStyle name="常规 2 53 4" xfId="27982"/>
    <cellStyle name="常规 2 48 4 2" xfId="27983"/>
    <cellStyle name="常规 2 48 5" xfId="27984"/>
    <cellStyle name="常规 2 5 10" xfId="27985"/>
    <cellStyle name="常规 2 5 10 2" xfId="27986"/>
    <cellStyle name="常规 2 5 11" xfId="27987"/>
    <cellStyle name="常规 2 5 11 2" xfId="27988"/>
    <cellStyle name="常规 2 5 12 2" xfId="27989"/>
    <cellStyle name="常规 2 5 13" xfId="27990"/>
    <cellStyle name="常规 2 5 14" xfId="27991"/>
    <cellStyle name="常规 2 5 14 2" xfId="27992"/>
    <cellStyle name="常规 27 27 10 2" xfId="27993"/>
    <cellStyle name="常规 27 32 10 2" xfId="27994"/>
    <cellStyle name="常规 2 5 15" xfId="27995"/>
    <cellStyle name="常规 2 5 20" xfId="27996"/>
    <cellStyle name="常规 2 5 15 2" xfId="27997"/>
    <cellStyle name="常规 2 5 16" xfId="27998"/>
    <cellStyle name="常规 2 5 21" xfId="27999"/>
    <cellStyle name="常规 2 5 16 2" xfId="28000"/>
    <cellStyle name="常规 2 5 17" xfId="28001"/>
    <cellStyle name="常规 2 5 22" xfId="28002"/>
    <cellStyle name="常规 2 5 18" xfId="28003"/>
    <cellStyle name="常规 2 5 23" xfId="28004"/>
    <cellStyle name="常规 2 5 19" xfId="28005"/>
    <cellStyle name="常规 2 5 24" xfId="28006"/>
    <cellStyle name="常规 27 65 2" xfId="28007"/>
    <cellStyle name="常规 27 70 2" xfId="28008"/>
    <cellStyle name="常规 2 5 2 10" xfId="28009"/>
    <cellStyle name="常规 2 5 2 12" xfId="28010"/>
    <cellStyle name="常规 2 5 2 13" xfId="28011"/>
    <cellStyle name="常规 2 5 2 14" xfId="28012"/>
    <cellStyle name="常规 2 5 2 2" xfId="28013"/>
    <cellStyle name="常规 2 5 2 2 2" xfId="28014"/>
    <cellStyle name="常规 2 5 2 2 3" xfId="28015"/>
    <cellStyle name="常规 2 5 2 2 3 2" xfId="28016"/>
    <cellStyle name="常规 2 9 19 2" xfId="28017"/>
    <cellStyle name="常规 2 5 2 2 4" xfId="28018"/>
    <cellStyle name="常规 2 5 2 2 5" xfId="28019"/>
    <cellStyle name="常规 2 5 2 2 6" xfId="28020"/>
    <cellStyle name="常规 2 5 2 2 7" xfId="28021"/>
    <cellStyle name="常规 2 5 2 2 8" xfId="28022"/>
    <cellStyle name="常规 2 5 2 3" xfId="28023"/>
    <cellStyle name="常规 2 5 2 3 2" xfId="28024"/>
    <cellStyle name="常规 2 5 2 4" xfId="28025"/>
    <cellStyle name="常规 2 5 2 5" xfId="28026"/>
    <cellStyle name="常规 2 5 2 7" xfId="28027"/>
    <cellStyle name="常规 2 5 2 8" xfId="28028"/>
    <cellStyle name="常规 2 5 2 8 2" xfId="28029"/>
    <cellStyle name="常规 2 5 25" xfId="28030"/>
    <cellStyle name="常规 2 5 27" xfId="28031"/>
    <cellStyle name="常规 2 5 3" xfId="28032"/>
    <cellStyle name="常规 2 5 3 2" xfId="28033"/>
    <cellStyle name="常规 2 5 3 2 2" xfId="28034"/>
    <cellStyle name="常规 2 5 3 3" xfId="28035"/>
    <cellStyle name="常规 2 5 3 3 2" xfId="28036"/>
    <cellStyle name="常规 2 5 3 4" xfId="28037"/>
    <cellStyle name="常规 2 5 3 5" xfId="28038"/>
    <cellStyle name="常规 2 5 4 2" xfId="28039"/>
    <cellStyle name="常规 2 5 4 2 2" xfId="28040"/>
    <cellStyle name="常规 2 5 4 3" xfId="28041"/>
    <cellStyle name="常规 2 5 4 3 2" xfId="28042"/>
    <cellStyle name="常规 2 5 4 5" xfId="28043"/>
    <cellStyle name="常规 2 5 5" xfId="28044"/>
    <cellStyle name="常规 2 5 5 2" xfId="28045"/>
    <cellStyle name="常规 2 5 5 3" xfId="28046"/>
    <cellStyle name="常规 2 5 6" xfId="28047"/>
    <cellStyle name="常规 2 5 6 2" xfId="28048"/>
    <cellStyle name="常规 2 5 6 3" xfId="28049"/>
    <cellStyle name="常规 2 5 7" xfId="28050"/>
    <cellStyle name="常规 2 5 7 2" xfId="28051"/>
    <cellStyle name="常规 2 5 7 3" xfId="28052"/>
    <cellStyle name="常规 2 5 8 2" xfId="28053"/>
    <cellStyle name="常规 3 5 9" xfId="28054"/>
    <cellStyle name="常规 2 50 4 2" xfId="28055"/>
    <cellStyle name="常规 2 50 5" xfId="28056"/>
    <cellStyle name="常规 2 55" xfId="28057"/>
    <cellStyle name="常规 2 60" xfId="28058"/>
    <cellStyle name="常规 2 55 2" xfId="28059"/>
    <cellStyle name="常规 2 60 2" xfId="28060"/>
    <cellStyle name="常规 2 56" xfId="28061"/>
    <cellStyle name="常规 2 61" xfId="28062"/>
    <cellStyle name="常规 3 3 2 3" xfId="28063"/>
    <cellStyle name="常规 2 56 2" xfId="28064"/>
    <cellStyle name="常规 2 61 2" xfId="28065"/>
    <cellStyle name="常规 2 57" xfId="28066"/>
    <cellStyle name="常规 2 62" xfId="28067"/>
    <cellStyle name="常规 3 3 3 3" xfId="28068"/>
    <cellStyle name="常规 2 57 2" xfId="28069"/>
    <cellStyle name="常规 2 62 2" xfId="28070"/>
    <cellStyle name="计算 3 6 2" xfId="28071"/>
    <cellStyle name="常规 2 58" xfId="28072"/>
    <cellStyle name="常规 2 63" xfId="28073"/>
    <cellStyle name="常规 3 3 4 3" xfId="28074"/>
    <cellStyle name="常规 2 58 2" xfId="28075"/>
    <cellStyle name="常规 2 63 2" xfId="28076"/>
    <cellStyle name="常规 2 9 37" xfId="28077"/>
    <cellStyle name="常规 2 9 42" xfId="28078"/>
    <cellStyle name="计算 3 6 3" xfId="28079"/>
    <cellStyle name="常规 2 59" xfId="28080"/>
    <cellStyle name="常规 2 64" xfId="28081"/>
    <cellStyle name="常规 3 3 5 3" xfId="28082"/>
    <cellStyle name="常规 2 59 2" xfId="28083"/>
    <cellStyle name="常规 2 64 2" xfId="28084"/>
    <cellStyle name="常规 2 6" xfId="28085"/>
    <cellStyle name="常规 2 6 10" xfId="28086"/>
    <cellStyle name="常规 2 6 10 2" xfId="28087"/>
    <cellStyle name="常规 2 6 11" xfId="28088"/>
    <cellStyle name="常规 2 6 11 2" xfId="28089"/>
    <cellStyle name="常规 2 6 12 2" xfId="28090"/>
    <cellStyle name="常规 26 17 2 2" xfId="28091"/>
    <cellStyle name="常规 26 22 2 2" xfId="28092"/>
    <cellStyle name="常规 2 6 13" xfId="28093"/>
    <cellStyle name="常规 2 6 13 2" xfId="28094"/>
    <cellStyle name="常规 23 35 2 2" xfId="28095"/>
    <cellStyle name="常规 23 40 2 2" xfId="28096"/>
    <cellStyle name="常规 2 6 14" xfId="28097"/>
    <cellStyle name="常规 2 6 14 2" xfId="28098"/>
    <cellStyle name="常规 2 6 15 2" xfId="28099"/>
    <cellStyle name="常规 2 6 16" xfId="28100"/>
    <cellStyle name="常规 2 6 21" xfId="28101"/>
    <cellStyle name="常规 2 6 16 2" xfId="28102"/>
    <cellStyle name="常规 2 6 17" xfId="28103"/>
    <cellStyle name="常规 2 6 22" xfId="28104"/>
    <cellStyle name="常规 2 6 18" xfId="28105"/>
    <cellStyle name="常规 2 6 23" xfId="28106"/>
    <cellStyle name="常规 2 6 18 2" xfId="28107"/>
    <cellStyle name="常规 2 6 19" xfId="28108"/>
    <cellStyle name="常规 2 6 24" xfId="28109"/>
    <cellStyle name="常规 2 6 2" xfId="28110"/>
    <cellStyle name="常规 2 6 2 2" xfId="28111"/>
    <cellStyle name="常规 2 6 2 2 2" xfId="28112"/>
    <cellStyle name="常规 2 6 2 3" xfId="28113"/>
    <cellStyle name="常规 2 6 2 3 2" xfId="28114"/>
    <cellStyle name="常规 2 6 2 4" xfId="28115"/>
    <cellStyle name="常规 2 6 2 5" xfId="28116"/>
    <cellStyle name="常规 2 6 2 6" xfId="28117"/>
    <cellStyle name="常规 2 6 3" xfId="28118"/>
    <cellStyle name="常规 2 6 3 2" xfId="28119"/>
    <cellStyle name="常规 2 6 3 2 2" xfId="28120"/>
    <cellStyle name="常规 29 3 2 2 2 2" xfId="28121"/>
    <cellStyle name="常规 2 6 3 3" xfId="28122"/>
    <cellStyle name="常规 2 6 3 3 2" xfId="28123"/>
    <cellStyle name="常规 2 6 3 4" xfId="28124"/>
    <cellStyle name="常规 2 6 3 5" xfId="28125"/>
    <cellStyle name="常规 2 6 4 2" xfId="28126"/>
    <cellStyle name="常规 2 6 4 2 2" xfId="28127"/>
    <cellStyle name="常规 2 6 4 3" xfId="28128"/>
    <cellStyle name="常规 2 6 4 3 2" xfId="28129"/>
    <cellStyle name="常规 2 6 4 5" xfId="28130"/>
    <cellStyle name="常规 2 6 5" xfId="28131"/>
    <cellStyle name="常规 2 6 5 2" xfId="28132"/>
    <cellStyle name="常规 2 6 5 3" xfId="28133"/>
    <cellStyle name="常规 2 6 6" xfId="28134"/>
    <cellStyle name="常规 2 6 6 2" xfId="28135"/>
    <cellStyle name="常规 2 6 6 3" xfId="28136"/>
    <cellStyle name="常规 2 6 7" xfId="28137"/>
    <cellStyle name="常规 2 6 8 2" xfId="28138"/>
    <cellStyle name="常规 2 6 9 2" xfId="28139"/>
    <cellStyle name="计算 3 6 4" xfId="28140"/>
    <cellStyle name="常规 2 65" xfId="28141"/>
    <cellStyle name="常规 2 70" xfId="28142"/>
    <cellStyle name="常规 3 3 6 3" xfId="28143"/>
    <cellStyle name="常规 2 65 2" xfId="28144"/>
    <cellStyle name="计算 3 6 5" xfId="28145"/>
    <cellStyle name="常规 2 66" xfId="28146"/>
    <cellStyle name="常规 2 71" xfId="28147"/>
    <cellStyle name="常规 3 3 7 3" xfId="28148"/>
    <cellStyle name="常规 2 66 2" xfId="28149"/>
    <cellStyle name="计算 3 6 6" xfId="28150"/>
    <cellStyle name="常规 2 67" xfId="28151"/>
    <cellStyle name="常规 2 72" xfId="28152"/>
    <cellStyle name="常规 3 3 8 3" xfId="28153"/>
    <cellStyle name="常规 2 67 2" xfId="28154"/>
    <cellStyle name="常规 2 68" xfId="28155"/>
    <cellStyle name="常规 2 73" xfId="28156"/>
    <cellStyle name="常规 3 3 9 3" xfId="28157"/>
    <cellStyle name="常规 2 68 2" xfId="28158"/>
    <cellStyle name="常规 2 69" xfId="28159"/>
    <cellStyle name="常规 2 74" xfId="28160"/>
    <cellStyle name="常规 2 69 2" xfId="28161"/>
    <cellStyle name="常规 2 7" xfId="28162"/>
    <cellStyle name="常规 2 7 10 2" xfId="28163"/>
    <cellStyle name="常规 28 2 2 2 3" xfId="28164"/>
    <cellStyle name="常规 2 7 11" xfId="28165"/>
    <cellStyle name="常规 28 2 2 2 3 2" xfId="28166"/>
    <cellStyle name="输入 3 2 8" xfId="28167"/>
    <cellStyle name="常规 2 7 11 2" xfId="28168"/>
    <cellStyle name="常规 28 2 2 2 4" xfId="28169"/>
    <cellStyle name="常规 2 7 12" xfId="28170"/>
    <cellStyle name="常规 2 7 12 2" xfId="28171"/>
    <cellStyle name="常规 28 2 2 2 5" xfId="28172"/>
    <cellStyle name="常规 26 17 7 2" xfId="28173"/>
    <cellStyle name="常规 26 22 7 2" xfId="28174"/>
    <cellStyle name="常规 2 7 13" xfId="28175"/>
    <cellStyle name="常规 2 7 13 2" xfId="28176"/>
    <cellStyle name="常规 28 2 2 2 6" xfId="28177"/>
    <cellStyle name="常规 23 35 7 2" xfId="28178"/>
    <cellStyle name="常规 23 40 7 2" xfId="28179"/>
    <cellStyle name="常规 2 7 14" xfId="28180"/>
    <cellStyle name="常规 2 7 14 2" xfId="28181"/>
    <cellStyle name="常规 28 2 2 2 8" xfId="28182"/>
    <cellStyle name="常规 2 7 16" xfId="28183"/>
    <cellStyle name="常规 2 7 21" xfId="28184"/>
    <cellStyle name="常规 2 7 16 2" xfId="28185"/>
    <cellStyle name="常规 2 7 17 2" xfId="28186"/>
    <cellStyle name="常规 2 7 18" xfId="28187"/>
    <cellStyle name="常规 2 7 23" xfId="28188"/>
    <cellStyle name="常规 2 7 18 2" xfId="28189"/>
    <cellStyle name="常规 2 7 19" xfId="28190"/>
    <cellStyle name="常规 2 7 24" xfId="28191"/>
    <cellStyle name="常规 2 7 19 2" xfId="28192"/>
    <cellStyle name="常规 2 7 2 12" xfId="28193"/>
    <cellStyle name="常规 2 7 2 13" xfId="28194"/>
    <cellStyle name="常规 2 7 2 14" xfId="28195"/>
    <cellStyle name="常规 2 7 2 2" xfId="28196"/>
    <cellStyle name="常规 2 7 2 2 2" xfId="28197"/>
    <cellStyle name="常规 4 20 21" xfId="28198"/>
    <cellStyle name="常规 4 20 16" xfId="28199"/>
    <cellStyle name="常规 4 15 21" xfId="28200"/>
    <cellStyle name="常规 4 15 16" xfId="28201"/>
    <cellStyle name="常规 2 7 2 2 2 2" xfId="28202"/>
    <cellStyle name="常规 2 7 2 2 4" xfId="28203"/>
    <cellStyle name="常规 2 7 2 2 6" xfId="28204"/>
    <cellStyle name="常规 2 7 2 2 7" xfId="28205"/>
    <cellStyle name="常规 2 7 2 2 8" xfId="28206"/>
    <cellStyle name="常规 2 7 2 3" xfId="28207"/>
    <cellStyle name="常规 2 7 2 3 2" xfId="28208"/>
    <cellStyle name="常规 2 7 2 4" xfId="28209"/>
    <cellStyle name="常规 2 7 2 5" xfId="28210"/>
    <cellStyle name="常规 2 7 2 6" xfId="28211"/>
    <cellStyle name="常规 2 7 2 7" xfId="28212"/>
    <cellStyle name="常规 2 7 2 8" xfId="28213"/>
    <cellStyle name="常规 2 7 2 9" xfId="28214"/>
    <cellStyle name="常规 2 7 25" xfId="28215"/>
    <cellStyle name="常规 2 7 30" xfId="28216"/>
    <cellStyle name="常规 2 7 26" xfId="28217"/>
    <cellStyle name="常规 2 7 31" xfId="28218"/>
    <cellStyle name="常规 2 7 27" xfId="28219"/>
    <cellStyle name="常规 2 7 32" xfId="28220"/>
    <cellStyle name="常规 2 7 28" xfId="28221"/>
    <cellStyle name="常规 2 7 33" xfId="28222"/>
    <cellStyle name="常规 2 7 29" xfId="28223"/>
    <cellStyle name="常规 2 7 34" xfId="28224"/>
    <cellStyle name="常规 2 7 3" xfId="28225"/>
    <cellStyle name="常规 2 7 3 2" xfId="28226"/>
    <cellStyle name="常规 2 7 3 2 2" xfId="28227"/>
    <cellStyle name="常规 2 7 3 3" xfId="28228"/>
    <cellStyle name="常规 2 7 3 3 2" xfId="28229"/>
    <cellStyle name="常规 2 7 3 4" xfId="28230"/>
    <cellStyle name="常规 2 7 3 5" xfId="28231"/>
    <cellStyle name="常规 2 7 34 2" xfId="28232"/>
    <cellStyle name="常规 2 7 35" xfId="28233"/>
    <cellStyle name="常规 2 7 40" xfId="28234"/>
    <cellStyle name="常规 2 7 36" xfId="28235"/>
    <cellStyle name="常规 2 7 4 2" xfId="28236"/>
    <cellStyle name="常规 2 7 4 2 2" xfId="28237"/>
    <cellStyle name="常规 2 7 4 3" xfId="28238"/>
    <cellStyle name="常规 2 7 4 3 2" xfId="28239"/>
    <cellStyle name="常规 2 7 4 4" xfId="28240"/>
    <cellStyle name="常规 2 7 4 5" xfId="28241"/>
    <cellStyle name="常规 2 7 5" xfId="28242"/>
    <cellStyle name="常规 2 7 5 2" xfId="28243"/>
    <cellStyle name="常规 2 7 5 3" xfId="28244"/>
    <cellStyle name="常规 2 7 6" xfId="28245"/>
    <cellStyle name="常规 2 7 6 2" xfId="28246"/>
    <cellStyle name="常规 2 7 6 3" xfId="28247"/>
    <cellStyle name="常规 2 7 7" xfId="28248"/>
    <cellStyle name="常规 2 7 8 2" xfId="28249"/>
    <cellStyle name="常规 2 7 9 2" xfId="28250"/>
    <cellStyle name="常规 2 75" xfId="28251"/>
    <cellStyle name="常规 2 80" xfId="28252"/>
    <cellStyle name="常规 2 76" xfId="28253"/>
    <cellStyle name="常规 2 81" xfId="28254"/>
    <cellStyle name="常规 2 77" xfId="28255"/>
    <cellStyle name="常规 2 82" xfId="28256"/>
    <cellStyle name="常规 2 78" xfId="28257"/>
    <cellStyle name="常规 2 83" xfId="28258"/>
    <cellStyle name="常规 2 79" xfId="28259"/>
    <cellStyle name="常规 2 84" xfId="28260"/>
    <cellStyle name="常规 2 8" xfId="28261"/>
    <cellStyle name="常规 2 8 10" xfId="28262"/>
    <cellStyle name="常规 2 8 10 2" xfId="28263"/>
    <cellStyle name="常规 2 8 11" xfId="28264"/>
    <cellStyle name="常规 27 13 14" xfId="28265"/>
    <cellStyle name="常规 2 8 11 2" xfId="28266"/>
    <cellStyle name="常规 2 8 12" xfId="28267"/>
    <cellStyle name="常规 2 8 12 2" xfId="28268"/>
    <cellStyle name="常规 26 5 12 2" xfId="28269"/>
    <cellStyle name="常规 2 8 13" xfId="28270"/>
    <cellStyle name="常规 2 8 13 2" xfId="28271"/>
    <cellStyle name="常规 2 8 14" xfId="28272"/>
    <cellStyle name="常规 2 8 14 2" xfId="28273"/>
    <cellStyle name="常规 2 8 15" xfId="28274"/>
    <cellStyle name="常规 2 8 20" xfId="28275"/>
    <cellStyle name="常规 2 8 15 2" xfId="28276"/>
    <cellStyle name="常规 27 14 14" xfId="28277"/>
    <cellStyle name="常规 2 8 16 2" xfId="28278"/>
    <cellStyle name="常规 2 8 17" xfId="28279"/>
    <cellStyle name="常规 2 8 22" xfId="28280"/>
    <cellStyle name="常规 2 8 17 2" xfId="28281"/>
    <cellStyle name="常规 2 8 19" xfId="28282"/>
    <cellStyle name="常规 2 8 24" xfId="28283"/>
    <cellStyle name="常规 2 8 19 2" xfId="28284"/>
    <cellStyle name="常规 2 8 2" xfId="28285"/>
    <cellStyle name="常规 2 8 2 2" xfId="28286"/>
    <cellStyle name="常规 2 8 2 2 2" xfId="28287"/>
    <cellStyle name="常规 2 8 2 3" xfId="28288"/>
    <cellStyle name="常规 2 8 2 3 2" xfId="28289"/>
    <cellStyle name="常规 2 8 2 4" xfId="28290"/>
    <cellStyle name="常规 2 8 2 5" xfId="28291"/>
    <cellStyle name="常规 2 8 25" xfId="28292"/>
    <cellStyle name="常规 2 8 3" xfId="28293"/>
    <cellStyle name="常规 2 8 3 2" xfId="28294"/>
    <cellStyle name="常规 2 8 3 2 2" xfId="28295"/>
    <cellStyle name="常规 2 8 3 3" xfId="28296"/>
    <cellStyle name="常规 2 8 3 3 2" xfId="28297"/>
    <cellStyle name="常规 2 8 3 4" xfId="28298"/>
    <cellStyle name="常规 2 8 3 5" xfId="28299"/>
    <cellStyle name="常规 2 8 4 2" xfId="28300"/>
    <cellStyle name="常规 2 8 4 2 2" xfId="28301"/>
    <cellStyle name="常规 2 8 4 3" xfId="28302"/>
    <cellStyle name="常规 2 8 4 3 2" xfId="28303"/>
    <cellStyle name="常规 2 8 4 4" xfId="28304"/>
    <cellStyle name="常规 2 8 4 5" xfId="28305"/>
    <cellStyle name="常规 2 8 5" xfId="28306"/>
    <cellStyle name="常规 2 8 5 2" xfId="28307"/>
    <cellStyle name="常规 2 8 5 3" xfId="28308"/>
    <cellStyle name="常规 2 8 6" xfId="28309"/>
    <cellStyle name="常规 2 8 6 2" xfId="28310"/>
    <cellStyle name="常规 2 8 6 3" xfId="28311"/>
    <cellStyle name="常规 2 8 7" xfId="28312"/>
    <cellStyle name="常规 2 8 8 2" xfId="28313"/>
    <cellStyle name="常规 2 8 9 2" xfId="28314"/>
    <cellStyle name="常规 2 85" xfId="28315"/>
    <cellStyle name="常规 2 90" xfId="28316"/>
    <cellStyle name="常规 2 86 2" xfId="28317"/>
    <cellStyle name="常规 2 87" xfId="28318"/>
    <cellStyle name="常规 2 92" xfId="28319"/>
    <cellStyle name="常规 2 88" xfId="28320"/>
    <cellStyle name="常规 2 93" xfId="28321"/>
    <cellStyle name="常规 2 89" xfId="28322"/>
    <cellStyle name="常规 2 94" xfId="28323"/>
    <cellStyle name="常规 2 9" xfId="28324"/>
    <cellStyle name="常规 2 9 10 2" xfId="28325"/>
    <cellStyle name="常规 2 9 11" xfId="28326"/>
    <cellStyle name="常规 2 9 11 2" xfId="28327"/>
    <cellStyle name="常规 2 9 12" xfId="28328"/>
    <cellStyle name="常规 2 9 12 2" xfId="28329"/>
    <cellStyle name="解释性文本 10 7" xfId="28330"/>
    <cellStyle name="常规 26 5 17 2" xfId="28331"/>
    <cellStyle name="常规 2 9 13" xfId="28332"/>
    <cellStyle name="常规 2 9 13 2" xfId="28333"/>
    <cellStyle name="常规 2 9 14" xfId="28334"/>
    <cellStyle name="常规 2 9 14 2" xfId="28335"/>
    <cellStyle name="常规 2 9 16 2" xfId="28336"/>
    <cellStyle name="常规 2 9 17" xfId="28337"/>
    <cellStyle name="常规 2 9 22" xfId="28338"/>
    <cellStyle name="常规 2 9 17 2" xfId="28339"/>
    <cellStyle name="常规 2 9 18" xfId="28340"/>
    <cellStyle name="常规 2 9 23" xfId="28341"/>
    <cellStyle name="常规 2 9 2" xfId="28342"/>
    <cellStyle name="常规 2 9 2 2" xfId="28343"/>
    <cellStyle name="常规 26 76" xfId="28344"/>
    <cellStyle name="常规 26 81" xfId="28345"/>
    <cellStyle name="常规 2 9 2 2 2" xfId="28346"/>
    <cellStyle name="常规 2 9 2 3" xfId="28347"/>
    <cellStyle name="常规 2 9 2 3 2" xfId="28348"/>
    <cellStyle name="常规 2 9 2 4" xfId="28349"/>
    <cellStyle name="常规 23 15 14 2" xfId="28350"/>
    <cellStyle name="常规 23 20 14 2" xfId="28351"/>
    <cellStyle name="常规 2 9 2 5" xfId="28352"/>
    <cellStyle name="常规 3 45 10 2" xfId="28353"/>
    <cellStyle name="常规 3 36 9 2" xfId="28354"/>
    <cellStyle name="常规 3 41 9 2" xfId="28355"/>
    <cellStyle name="常规 2 9 26" xfId="28356"/>
    <cellStyle name="常规 2 9 31" xfId="28357"/>
    <cellStyle name="常规 2 9 27" xfId="28358"/>
    <cellStyle name="常规 2 9 32" xfId="28359"/>
    <cellStyle name="常规 27 35 4 2 2" xfId="28360"/>
    <cellStyle name="常规 27 40 4 2 2" xfId="28361"/>
    <cellStyle name="常规 2 9 28" xfId="28362"/>
    <cellStyle name="常规 2 9 33" xfId="28363"/>
    <cellStyle name="常规 2 9 29" xfId="28364"/>
    <cellStyle name="常规 2 9 34" xfId="28365"/>
    <cellStyle name="常规 2 9 3" xfId="28366"/>
    <cellStyle name="常规 2 9 3 2" xfId="28367"/>
    <cellStyle name="常规 2 9 3 2 2" xfId="28368"/>
    <cellStyle name="常规 2 9 3 3" xfId="28369"/>
    <cellStyle name="常规 2 9 3 3 2" xfId="28370"/>
    <cellStyle name="常规 2 9 3 4" xfId="28371"/>
    <cellStyle name="常规 3 3 4 2" xfId="28372"/>
    <cellStyle name="常规 2 9 36" xfId="28373"/>
    <cellStyle name="常规 2 9 41" xfId="28374"/>
    <cellStyle name="常规 2 9 38" xfId="28375"/>
    <cellStyle name="常规 2 9 43" xfId="28376"/>
    <cellStyle name="常规 2 9 39" xfId="28377"/>
    <cellStyle name="常规 2 9 44" xfId="28378"/>
    <cellStyle name="常规 2 9 4" xfId="28379"/>
    <cellStyle name="常规 2 9 4 2" xfId="28380"/>
    <cellStyle name="常规 2 9 4 2 2" xfId="28381"/>
    <cellStyle name="常规 2 9 4 3" xfId="28382"/>
    <cellStyle name="常规 2 9 4 3 2" xfId="28383"/>
    <cellStyle name="常规 2 9 4 4" xfId="28384"/>
    <cellStyle name="常规 23 15 16 2" xfId="28385"/>
    <cellStyle name="常规 23 20 16 2" xfId="28386"/>
    <cellStyle name="常规 2 9 4 5" xfId="28387"/>
    <cellStyle name="常规 2 9 46" xfId="28388"/>
    <cellStyle name="常规 2 9 48" xfId="28389"/>
    <cellStyle name="常规 2 9 5" xfId="28390"/>
    <cellStyle name="常规 2 9 5 2" xfId="28391"/>
    <cellStyle name="常规 2 9 5 3" xfId="28392"/>
    <cellStyle name="常规 2 9 6" xfId="28393"/>
    <cellStyle name="常规 2 9 6 2" xfId="28394"/>
    <cellStyle name="常规 2 9 6 3" xfId="28395"/>
    <cellStyle name="常规 2 9 7" xfId="28396"/>
    <cellStyle name="常规 2 9 9 2" xfId="28397"/>
    <cellStyle name="常规 2 95" xfId="28398"/>
    <cellStyle name="常规 2 96" xfId="28399"/>
    <cellStyle name="常规 2 97" xfId="28400"/>
    <cellStyle name="常规 5 2 3 3" xfId="28401"/>
    <cellStyle name="常规 21 10 2 7" xfId="28402"/>
    <cellStyle name="常规 21 10 4" xfId="28403"/>
    <cellStyle name="常规 21 10 5" xfId="28404"/>
    <cellStyle name="常规 21 10 6" xfId="28405"/>
    <cellStyle name="常规 21 10 7" xfId="28406"/>
    <cellStyle name="常规 23 5 13 2" xfId="28407"/>
    <cellStyle name="常规 21 10 8" xfId="28408"/>
    <cellStyle name="常规 21 26" xfId="28409"/>
    <cellStyle name="常规 21 31" xfId="28410"/>
    <cellStyle name="常规 21 27" xfId="28411"/>
    <cellStyle name="常规 21 32" xfId="28412"/>
    <cellStyle name="常规 21 28" xfId="28413"/>
    <cellStyle name="常规 21 33" xfId="28414"/>
    <cellStyle name="常规 21 29" xfId="28415"/>
    <cellStyle name="常规 21 34" xfId="28416"/>
    <cellStyle name="常规 8 6 13 2" xfId="28417"/>
    <cellStyle name="常规 21 3 2 8" xfId="28418"/>
    <cellStyle name="常规 33 15 5 2" xfId="28419"/>
    <cellStyle name="常规 33 20 5 2" xfId="28420"/>
    <cellStyle name="常规 21 35" xfId="28421"/>
    <cellStyle name="常规 21 40" xfId="28422"/>
    <cellStyle name="常规 21 36" xfId="28423"/>
    <cellStyle name="常规 21 41" xfId="28424"/>
    <cellStyle name="常规 21 38" xfId="28425"/>
    <cellStyle name="常规 21 43" xfId="28426"/>
    <cellStyle name="常规 21 39" xfId="28427"/>
    <cellStyle name="常规 21 44" xfId="28428"/>
    <cellStyle name="常规 21 4 8" xfId="28429"/>
    <cellStyle name="常规 21 4 9" xfId="28430"/>
    <cellStyle name="常规 21 45" xfId="28431"/>
    <cellStyle name="常规 21 50" xfId="28432"/>
    <cellStyle name="常规 21 46" xfId="28433"/>
    <cellStyle name="常规 21 51" xfId="28434"/>
    <cellStyle name="常规 21 48" xfId="28435"/>
    <cellStyle name="常规 21 49" xfId="28436"/>
    <cellStyle name="常规 22 105" xfId="28437"/>
    <cellStyle name="常规 22 106" xfId="28438"/>
    <cellStyle name="常规 22 11 19" xfId="28439"/>
    <cellStyle name="常规 22 85" xfId="28440"/>
    <cellStyle name="常规 22 90" xfId="28441"/>
    <cellStyle name="常规 22 86" xfId="28442"/>
    <cellStyle name="常规 22 91" xfId="28443"/>
    <cellStyle name="常规 5 4 2" xfId="28444"/>
    <cellStyle name="常规 22 87" xfId="28445"/>
    <cellStyle name="常规 22 92" xfId="28446"/>
    <cellStyle name="常规 5 4 3" xfId="28447"/>
    <cellStyle name="常规 22 88" xfId="28448"/>
    <cellStyle name="常规 22 93" xfId="28449"/>
    <cellStyle name="常规 22 96" xfId="28450"/>
    <cellStyle name="常规 22 97" xfId="28451"/>
    <cellStyle name="常规 23 10 10 2" xfId="28452"/>
    <cellStyle name="常规 23 10 11 2" xfId="28453"/>
    <cellStyle name="常规 23 10 12 2" xfId="28454"/>
    <cellStyle name="常规 23 10 13 2" xfId="28455"/>
    <cellStyle name="常规 23 10 14" xfId="28456"/>
    <cellStyle name="常规 23 10 14 2" xfId="28457"/>
    <cellStyle name="常规 23 10 15" xfId="28458"/>
    <cellStyle name="常规 23 10 20" xfId="28459"/>
    <cellStyle name="常规 23 10 15 2" xfId="28460"/>
    <cellStyle name="常规 23 10 16 2" xfId="28461"/>
    <cellStyle name="常规 23 10 17" xfId="28462"/>
    <cellStyle name="常规 3 38 15 2" xfId="28463"/>
    <cellStyle name="常规 3 43 15 2" xfId="28464"/>
    <cellStyle name="常规 23 10 17 2" xfId="28465"/>
    <cellStyle name="常规 23 10 19" xfId="28466"/>
    <cellStyle name="常规 23 10 4 2" xfId="28467"/>
    <cellStyle name="常规 23 10 5 2" xfId="28468"/>
    <cellStyle name="常规 23 104" xfId="28469"/>
    <cellStyle name="常规 23 4 9" xfId="28470"/>
    <cellStyle name="常规 23 11 10" xfId="28471"/>
    <cellStyle name="常规 23 16 2 2" xfId="28472"/>
    <cellStyle name="常规 23 21 2 2" xfId="28473"/>
    <cellStyle name="常规 23 11 10 2" xfId="28474"/>
    <cellStyle name="常规 23 11 11 2" xfId="28475"/>
    <cellStyle name="常规 26 13 11" xfId="28476"/>
    <cellStyle name="常规 23 11 14 2" xfId="28477"/>
    <cellStyle name="常规 23 11 15" xfId="28478"/>
    <cellStyle name="常规 23 11 15 2" xfId="28479"/>
    <cellStyle name="常规 23 11 16" xfId="28480"/>
    <cellStyle name="常规 23 11 16 2" xfId="28481"/>
    <cellStyle name="常规 23 11 17" xfId="28482"/>
    <cellStyle name="常规 23 11 17 2" xfId="28483"/>
    <cellStyle name="常规 23 11 18" xfId="28484"/>
    <cellStyle name="强调文字颜色 5 6 3 2" xfId="28485"/>
    <cellStyle name="常规 33 25 6 2" xfId="28486"/>
    <cellStyle name="常规 33 30 6 2" xfId="28487"/>
    <cellStyle name="常规 23 11 19" xfId="28488"/>
    <cellStyle name="常规 23 11 2 2" xfId="28489"/>
    <cellStyle name="常规 8 34 14 2" xfId="28490"/>
    <cellStyle name="常规 8 29 14 2" xfId="28491"/>
    <cellStyle name="常规 23 11 3" xfId="28492"/>
    <cellStyle name="常规 23 11 3 2" xfId="28493"/>
    <cellStyle name="常规 23 12 10" xfId="28494"/>
    <cellStyle name="常规 23 16 7 2" xfId="28495"/>
    <cellStyle name="常规 23 21 7 2" xfId="28496"/>
    <cellStyle name="常规 23 12 10 2" xfId="28497"/>
    <cellStyle name="常规 23 12 11 2" xfId="28498"/>
    <cellStyle name="常规 23 12 12 2" xfId="28499"/>
    <cellStyle name="常规 23 12 13" xfId="28500"/>
    <cellStyle name="常规 23 12 13 2" xfId="28501"/>
    <cellStyle name="常规 23 12 14" xfId="28502"/>
    <cellStyle name="常规 23 12 14 2" xfId="28503"/>
    <cellStyle name="常规 23 12 15" xfId="28504"/>
    <cellStyle name="常规 23 12 16" xfId="28505"/>
    <cellStyle name="常规 23 12 17" xfId="28506"/>
    <cellStyle name="常规 23 12 18" xfId="28507"/>
    <cellStyle name="常规 23 12 19" xfId="28508"/>
    <cellStyle name="常规 26 66" xfId="28509"/>
    <cellStyle name="常规 26 71" xfId="28510"/>
    <cellStyle name="常规 23 12 2 2" xfId="28511"/>
    <cellStyle name="常规 23 12 3 2" xfId="28512"/>
    <cellStyle name="计算 5 3 4" xfId="28513"/>
    <cellStyle name="常规 23 13 10 2" xfId="28514"/>
    <cellStyle name="常规 23 13 11" xfId="28515"/>
    <cellStyle name="计算 5 4 4" xfId="28516"/>
    <cellStyle name="常规 23 13 11 2" xfId="28517"/>
    <cellStyle name="计算 5 5 4" xfId="28518"/>
    <cellStyle name="常规 23 13 12 2" xfId="28519"/>
    <cellStyle name="常规 23 13 13" xfId="28520"/>
    <cellStyle name="常规 23 13 13 2" xfId="28521"/>
    <cellStyle name="常规 23 13 14" xfId="28522"/>
    <cellStyle name="常规 23 13 14 2" xfId="28523"/>
    <cellStyle name="常规 23 13 15" xfId="28524"/>
    <cellStyle name="常规 23 13 15 2" xfId="28525"/>
    <cellStyle name="常规 27 9 4 2" xfId="28526"/>
    <cellStyle name="常规 23 13 16" xfId="28527"/>
    <cellStyle name="常规 27 9 4 2 2" xfId="28528"/>
    <cellStyle name="常规 23 13 16 2" xfId="28529"/>
    <cellStyle name="强调文字颜色 3 4 2 7" xfId="28530"/>
    <cellStyle name="常规 3 17 4 2" xfId="28531"/>
    <cellStyle name="常规 3 22 4 2" xfId="28532"/>
    <cellStyle name="常规 27 9 4 3" xfId="28533"/>
    <cellStyle name="常规 23 13 17" xfId="28534"/>
    <cellStyle name="常规 27 9 4 3 2" xfId="28535"/>
    <cellStyle name="常规 23 13 17 2" xfId="28536"/>
    <cellStyle name="常规 27 9 4 4" xfId="28537"/>
    <cellStyle name="常规 23 13 18" xfId="28538"/>
    <cellStyle name="常规 3 17 14" xfId="28539"/>
    <cellStyle name="常规 3 22 14" xfId="28540"/>
    <cellStyle name="常规 23 13 7" xfId="28541"/>
    <cellStyle name="常规 3 17 15" xfId="28542"/>
    <cellStyle name="常规 3 22 15" xfId="28543"/>
    <cellStyle name="常规 23 7 16 2" xfId="28544"/>
    <cellStyle name="常规 23 13 8" xfId="28545"/>
    <cellStyle name="常规 3 17 16" xfId="28546"/>
    <cellStyle name="常规 3 22 16" xfId="28547"/>
    <cellStyle name="常规 23 13 9" xfId="28548"/>
    <cellStyle name="常规 23 14 10" xfId="28549"/>
    <cellStyle name="常规 23 14 10 2" xfId="28550"/>
    <cellStyle name="常规 23 14 11" xfId="28551"/>
    <cellStyle name="常规 23 14 11 2" xfId="28552"/>
    <cellStyle name="常规 23 14 12 2" xfId="28553"/>
    <cellStyle name="常规 23 14 13" xfId="28554"/>
    <cellStyle name="常规 23 14 13 2" xfId="28555"/>
    <cellStyle name="常规 23 14 14" xfId="28556"/>
    <cellStyle name="常规 23 14 15" xfId="28557"/>
    <cellStyle name="常规 3 17 9 2" xfId="28558"/>
    <cellStyle name="常规 3 22 9 2" xfId="28559"/>
    <cellStyle name="常规 23 14 17" xfId="28560"/>
    <cellStyle name="常规 23 14 17 2" xfId="28561"/>
    <cellStyle name="常规 23 14 18" xfId="28562"/>
    <cellStyle name="常规 23 14 2 2" xfId="28563"/>
    <cellStyle name="常规 8 34 17 2" xfId="28564"/>
    <cellStyle name="常规 8 29 17 2" xfId="28565"/>
    <cellStyle name="常规 23 14 3" xfId="28566"/>
    <cellStyle name="常规 23 14 3 2" xfId="28567"/>
    <cellStyle name="常规 23 14 4 2" xfId="28568"/>
    <cellStyle name="常规 23 14 5" xfId="28569"/>
    <cellStyle name="常规 23 14 5 2" xfId="28570"/>
    <cellStyle name="常规 23 14 6" xfId="28571"/>
    <cellStyle name="常规 23 14 6 2" xfId="28572"/>
    <cellStyle name="常规 23 14 7" xfId="28573"/>
    <cellStyle name="常规 23 14 7 2" xfId="28574"/>
    <cellStyle name="常规 23 7 17 2" xfId="28575"/>
    <cellStyle name="常规 23 14 8" xfId="28576"/>
    <cellStyle name="常规 23 14 8 2" xfId="28577"/>
    <cellStyle name="常规 23 14 9" xfId="28578"/>
    <cellStyle name="常规 23 14 9 2" xfId="28579"/>
    <cellStyle name="常规 23 15 10" xfId="28580"/>
    <cellStyle name="常规 23 20 10" xfId="28581"/>
    <cellStyle name="常规 23 15 10 2" xfId="28582"/>
    <cellStyle name="常规 23 20 10 2" xfId="28583"/>
    <cellStyle name="常规 23 15 11" xfId="28584"/>
    <cellStyle name="常规 23 20 11" xfId="28585"/>
    <cellStyle name="常规 23 15 11 2" xfId="28586"/>
    <cellStyle name="常规 23 20 11 2" xfId="28587"/>
    <cellStyle name="常规 23 15 12" xfId="28588"/>
    <cellStyle name="常规 23 20 12" xfId="28589"/>
    <cellStyle name="常规 23 15 12 2" xfId="28590"/>
    <cellStyle name="常规 23 20 12 2" xfId="28591"/>
    <cellStyle name="常规 23 15 13" xfId="28592"/>
    <cellStyle name="常规 23 20 13" xfId="28593"/>
    <cellStyle name="常规 23 15 13 2" xfId="28594"/>
    <cellStyle name="常规 23 20 13 2" xfId="28595"/>
    <cellStyle name="常规 23 15 14" xfId="28596"/>
    <cellStyle name="常规 23 20 14" xfId="28597"/>
    <cellStyle name="常规 23 15 16" xfId="28598"/>
    <cellStyle name="常规 23 20 16" xfId="28599"/>
    <cellStyle name="常规 3 5 14 2" xfId="28600"/>
    <cellStyle name="常规 23 15 17" xfId="28601"/>
    <cellStyle name="常规 23 20 17" xfId="28602"/>
    <cellStyle name="常规 23 15 17 2" xfId="28603"/>
    <cellStyle name="常规 23 20 17 2" xfId="28604"/>
    <cellStyle name="常规 23 15 18" xfId="28605"/>
    <cellStyle name="常规 23 20 18" xfId="28606"/>
    <cellStyle name="常规 23 15 2 2" xfId="28607"/>
    <cellStyle name="常规 23 20 2 2" xfId="28608"/>
    <cellStyle name="常规 23 15 3" xfId="28609"/>
    <cellStyle name="常规 23 20 3" xfId="28610"/>
    <cellStyle name="常规 23 15 5" xfId="28611"/>
    <cellStyle name="常规 23 20 5" xfId="28612"/>
    <cellStyle name="常规 23 15 5 2" xfId="28613"/>
    <cellStyle name="常规 23 20 5 2" xfId="28614"/>
    <cellStyle name="常规 23 15 6" xfId="28615"/>
    <cellStyle name="常规 23 20 6" xfId="28616"/>
    <cellStyle name="常规 23 15 6 2" xfId="28617"/>
    <cellStyle name="常规 23 20 6 2" xfId="28618"/>
    <cellStyle name="常规 23 15 7" xfId="28619"/>
    <cellStyle name="常规 23 20 7" xfId="28620"/>
    <cellStyle name="常规 23 15 7 2" xfId="28621"/>
    <cellStyle name="常规 23 20 7 2" xfId="28622"/>
    <cellStyle name="常规 23 15 8" xfId="28623"/>
    <cellStyle name="常规 23 20 8" xfId="28624"/>
    <cellStyle name="常规 23 15 8 2" xfId="28625"/>
    <cellStyle name="常规 23 20 8 2" xfId="28626"/>
    <cellStyle name="常规 23 15 9" xfId="28627"/>
    <cellStyle name="常规 23 20 9" xfId="28628"/>
    <cellStyle name="常规 23 15 9 2" xfId="28629"/>
    <cellStyle name="常规 23 20 9 2" xfId="28630"/>
    <cellStyle name="常规 23 16 10" xfId="28631"/>
    <cellStyle name="常规 23 17 2 2" xfId="28632"/>
    <cellStyle name="常规 23 21 10" xfId="28633"/>
    <cellStyle name="常规 23 22 2 2" xfId="28634"/>
    <cellStyle name="常规 23 96" xfId="28635"/>
    <cellStyle name="常规 23 16 11 2" xfId="28636"/>
    <cellStyle name="常规 23 21 11 2" xfId="28637"/>
    <cellStyle name="常规 27 13 11" xfId="28638"/>
    <cellStyle name="常规 23 16 14 2" xfId="28639"/>
    <cellStyle name="常规 23 21 14 2" xfId="28640"/>
    <cellStyle name="常规 23 16 15" xfId="28641"/>
    <cellStyle name="常规 23 21 15" xfId="28642"/>
    <cellStyle name="常规 23 16 16" xfId="28643"/>
    <cellStyle name="常规 23 21 16" xfId="28644"/>
    <cellStyle name="常规 23 16 16 2" xfId="28645"/>
    <cellStyle name="常规 23 21 16 2" xfId="28646"/>
    <cellStyle name="常规 23 16 17" xfId="28647"/>
    <cellStyle name="常规 23 21 17" xfId="28648"/>
    <cellStyle name="常规 23 16 17 2" xfId="28649"/>
    <cellStyle name="常规 23 21 17 2" xfId="28650"/>
    <cellStyle name="常规 23 16 18" xfId="28651"/>
    <cellStyle name="常规 23 21 18" xfId="28652"/>
    <cellStyle name="常规 23 16 5 2" xfId="28653"/>
    <cellStyle name="常规 23 21 5 2" xfId="28654"/>
    <cellStyle name="常规 23 16 6" xfId="28655"/>
    <cellStyle name="常规 23 21 6" xfId="28656"/>
    <cellStyle name="常规 23 16 6 2" xfId="28657"/>
    <cellStyle name="常规 23 21 6 2" xfId="28658"/>
    <cellStyle name="常规 23 16 7" xfId="28659"/>
    <cellStyle name="常规 23 21 7" xfId="28660"/>
    <cellStyle name="千位分隔 2 4 2 2" xfId="28661"/>
    <cellStyle name="常规 23 16 8" xfId="28662"/>
    <cellStyle name="常规 23 21 8" xfId="28663"/>
    <cellStyle name="千位分隔 2 4 2 2 2" xfId="28664"/>
    <cellStyle name="常规 23 16 8 2" xfId="28665"/>
    <cellStyle name="常规 23 21 8 2" xfId="28666"/>
    <cellStyle name="千位分隔 2 4 2 3" xfId="28667"/>
    <cellStyle name="常规 23 16 9" xfId="28668"/>
    <cellStyle name="常规 23 21 9" xfId="28669"/>
    <cellStyle name="常规 23 16 9 2" xfId="28670"/>
    <cellStyle name="常规 23 21 9 2" xfId="28671"/>
    <cellStyle name="常规 23 17 13" xfId="28672"/>
    <cellStyle name="常规 23 22 13" xfId="28673"/>
    <cellStyle name="常规 23 17 14" xfId="28674"/>
    <cellStyle name="常规 23 22 14" xfId="28675"/>
    <cellStyle name="常规 23 17 15" xfId="28676"/>
    <cellStyle name="常规 23 22 15" xfId="28677"/>
    <cellStyle name="常规 23 17 16" xfId="28678"/>
    <cellStyle name="常规 23 22 16" xfId="28679"/>
    <cellStyle name="常规 23 17 17" xfId="28680"/>
    <cellStyle name="常规 23 22 17" xfId="28681"/>
    <cellStyle name="常规 23 17 17 2" xfId="28682"/>
    <cellStyle name="常规 23 22 17 2" xfId="28683"/>
    <cellStyle name="常规 23 17 3" xfId="28684"/>
    <cellStyle name="常规 23 22 3" xfId="28685"/>
    <cellStyle name="常规 23 17 3 2" xfId="28686"/>
    <cellStyle name="常规 23 22 3 2" xfId="28687"/>
    <cellStyle name="常规 23 18 10 2" xfId="28688"/>
    <cellStyle name="常规 23 23 10 2" xfId="28689"/>
    <cellStyle name="常规 23 18 11" xfId="28690"/>
    <cellStyle name="常规 23 23 11" xfId="28691"/>
    <cellStyle name="常规 23 18 11 2" xfId="28692"/>
    <cellStyle name="常规 23 23 11 2" xfId="28693"/>
    <cellStyle name="常规 23 18 12" xfId="28694"/>
    <cellStyle name="常规 23 23 12" xfId="28695"/>
    <cellStyle name="常规 23 18 13" xfId="28696"/>
    <cellStyle name="常规 23 23 13" xfId="28697"/>
    <cellStyle name="常规 23 18 13 2" xfId="28698"/>
    <cellStyle name="常规 23 23 13 2" xfId="28699"/>
    <cellStyle name="常规 23 18 14" xfId="28700"/>
    <cellStyle name="常规 23 23 14" xfId="28701"/>
    <cellStyle name="常规 23 18 14 2" xfId="28702"/>
    <cellStyle name="常规 23 23 14 2" xfId="28703"/>
    <cellStyle name="常规 23 18 15" xfId="28704"/>
    <cellStyle name="常规 23 23 15" xfId="28705"/>
    <cellStyle name="常规 23 18 15 2" xfId="28706"/>
    <cellStyle name="常规 23 23 15 2" xfId="28707"/>
    <cellStyle name="常规 23 18 16" xfId="28708"/>
    <cellStyle name="常规 23 23 16" xfId="28709"/>
    <cellStyle name="常规 23 18 16 2" xfId="28710"/>
    <cellStyle name="常规 23 23 16 2" xfId="28711"/>
    <cellStyle name="强调文字颜色 3 5 2 7" xfId="28712"/>
    <cellStyle name="常规 3 18 4 2" xfId="28713"/>
    <cellStyle name="常规 3 23 4 2" xfId="28714"/>
    <cellStyle name="常规 23 18 17" xfId="28715"/>
    <cellStyle name="常规 23 23 17" xfId="28716"/>
    <cellStyle name="常规 27 46 11 2" xfId="28717"/>
    <cellStyle name="常规 23 18 18" xfId="28718"/>
    <cellStyle name="常规 23 23 18" xfId="28719"/>
    <cellStyle name="常规 23 18 19" xfId="28720"/>
    <cellStyle name="常规 23 18 2 2" xfId="28721"/>
    <cellStyle name="常规 23 23 2 2" xfId="28722"/>
    <cellStyle name="常规 23 26 10" xfId="28723"/>
    <cellStyle name="常规 23 31 10" xfId="28724"/>
    <cellStyle name="常规 6 4 2 3 2" xfId="28725"/>
    <cellStyle name="常规 3 18 10" xfId="28726"/>
    <cellStyle name="常规 3 23 10" xfId="28727"/>
    <cellStyle name="常规 23 18 3" xfId="28728"/>
    <cellStyle name="常规 23 23 3" xfId="28729"/>
    <cellStyle name="常规 3 18 10 2" xfId="28730"/>
    <cellStyle name="常规 3 23 10 2" xfId="28731"/>
    <cellStyle name="常规 23 18 3 2" xfId="28732"/>
    <cellStyle name="常规 23 23 3 2" xfId="28733"/>
    <cellStyle name="常规 3 18 11 2" xfId="28734"/>
    <cellStyle name="常规 3 23 11 2" xfId="28735"/>
    <cellStyle name="常规 23 18 4 2" xfId="28736"/>
    <cellStyle name="常规 23 23 4 2" xfId="28737"/>
    <cellStyle name="常规 3 18 12" xfId="28738"/>
    <cellStyle name="常规 3 23 12" xfId="28739"/>
    <cellStyle name="常规 23 18 5" xfId="28740"/>
    <cellStyle name="常规 23 23 5" xfId="28741"/>
    <cellStyle name="常规 3 18 12 2" xfId="28742"/>
    <cellStyle name="常规 3 23 12 2" xfId="28743"/>
    <cellStyle name="常规 23 18 5 2" xfId="28744"/>
    <cellStyle name="常规 23 23 5 2" xfId="28745"/>
    <cellStyle name="常规 3 18 13" xfId="28746"/>
    <cellStyle name="常规 3 23 13" xfId="28747"/>
    <cellStyle name="常规 23 18 6" xfId="28748"/>
    <cellStyle name="常规 23 23 6" xfId="28749"/>
    <cellStyle name="常规 3 18 13 2" xfId="28750"/>
    <cellStyle name="常规 3 23 13 2" xfId="28751"/>
    <cellStyle name="常规 23 18 6 2" xfId="28752"/>
    <cellStyle name="常规 23 23 6 2" xfId="28753"/>
    <cellStyle name="常规 3 18 14" xfId="28754"/>
    <cellStyle name="常规 3 23 14" xfId="28755"/>
    <cellStyle name="常规 23 18 7" xfId="28756"/>
    <cellStyle name="常规 23 23 7" xfId="28757"/>
    <cellStyle name="常规 3 18 14 2" xfId="28758"/>
    <cellStyle name="常规 3 23 14 2" xfId="28759"/>
    <cellStyle name="常规 23 18 7 2" xfId="28760"/>
    <cellStyle name="常规 23 23 7 2" xfId="28761"/>
    <cellStyle name="常规 23 27 10" xfId="28762"/>
    <cellStyle name="常规 23 32 10" xfId="28763"/>
    <cellStyle name="常规 3 18 15" xfId="28764"/>
    <cellStyle name="常规 3 23 15" xfId="28765"/>
    <cellStyle name="千位分隔 2 4 4 2" xfId="28766"/>
    <cellStyle name="常规 23 18 8" xfId="28767"/>
    <cellStyle name="常规 23 23 8" xfId="28768"/>
    <cellStyle name="常规 3 18 15 2" xfId="28769"/>
    <cellStyle name="常规 3 23 15 2" xfId="28770"/>
    <cellStyle name="常规 23 18 8 2" xfId="28771"/>
    <cellStyle name="常规 23 23 8 2" xfId="28772"/>
    <cellStyle name="常规 3 18 16" xfId="28773"/>
    <cellStyle name="常规 3 23 16" xfId="28774"/>
    <cellStyle name="常规 23 18 9" xfId="28775"/>
    <cellStyle name="常规 23 23 9" xfId="28776"/>
    <cellStyle name="常规 3 18 16 2" xfId="28777"/>
    <cellStyle name="常规 3 23 16 2" xfId="28778"/>
    <cellStyle name="常规 23 18 9 2" xfId="28779"/>
    <cellStyle name="常规 23 23 9 2" xfId="28780"/>
    <cellStyle name="常规 23 19 10" xfId="28781"/>
    <cellStyle name="常规 23 24 10" xfId="28782"/>
    <cellStyle name="常规 23 5 17 2" xfId="28783"/>
    <cellStyle name="常规 23 19 10 2" xfId="28784"/>
    <cellStyle name="常规 23 24 10 2" xfId="28785"/>
    <cellStyle name="常规 23 19 11" xfId="28786"/>
    <cellStyle name="常规 23 24 11" xfId="28787"/>
    <cellStyle name="常规 23 19 11 2" xfId="28788"/>
    <cellStyle name="常规 23 24 11 2" xfId="28789"/>
    <cellStyle name="常规 23 19 12" xfId="28790"/>
    <cellStyle name="常规 23 24 12" xfId="28791"/>
    <cellStyle name="常规 23 19 12 2" xfId="28792"/>
    <cellStyle name="常规 23 24 12 2" xfId="28793"/>
    <cellStyle name="常规 23 19 13" xfId="28794"/>
    <cellStyle name="常规 23 24 13" xfId="28795"/>
    <cellStyle name="常规 23 19 13 2" xfId="28796"/>
    <cellStyle name="常规 23 24 13 2" xfId="28797"/>
    <cellStyle name="常规 23 19 14" xfId="28798"/>
    <cellStyle name="常规 23 24 14" xfId="28799"/>
    <cellStyle name="常规 3 4 2 5" xfId="28800"/>
    <cellStyle name="常规 23 19 14 2" xfId="28801"/>
    <cellStyle name="常规 23 24 14 2" xfId="28802"/>
    <cellStyle name="常规 23 19 15" xfId="28803"/>
    <cellStyle name="常规 23 24 15" xfId="28804"/>
    <cellStyle name="常规 23 19 15 2" xfId="28805"/>
    <cellStyle name="常规 23 24 15 2" xfId="28806"/>
    <cellStyle name="常规 23 19 16 2" xfId="28807"/>
    <cellStyle name="常规 23 24 16 2" xfId="28808"/>
    <cellStyle name="常规 3 18 9 2" xfId="28809"/>
    <cellStyle name="常规 3 23 9 2" xfId="28810"/>
    <cellStyle name="常规 23 19 17" xfId="28811"/>
    <cellStyle name="常规 23 24 17" xfId="28812"/>
    <cellStyle name="常规 27 46 16 2" xfId="28813"/>
    <cellStyle name="常规 23 19 18" xfId="28814"/>
    <cellStyle name="常规 23 24 18" xfId="28815"/>
    <cellStyle name="常规 23 19 2" xfId="28816"/>
    <cellStyle name="常规 23 24 2" xfId="28817"/>
    <cellStyle name="常规 23 19 2 2" xfId="28818"/>
    <cellStyle name="常规 23 24 2 2" xfId="28819"/>
    <cellStyle name="常规 23 36 10" xfId="28820"/>
    <cellStyle name="常规 23 41 10" xfId="28821"/>
    <cellStyle name="常规 23 19 3" xfId="28822"/>
    <cellStyle name="常规 23 24 3" xfId="28823"/>
    <cellStyle name="常规 23 19 3 2" xfId="28824"/>
    <cellStyle name="常规 23 24 3 2" xfId="28825"/>
    <cellStyle name="常规 23 19 4" xfId="28826"/>
    <cellStyle name="常规 23 24 4" xfId="28827"/>
    <cellStyle name="常规 23 19 4 2" xfId="28828"/>
    <cellStyle name="常规 23 24 4 2" xfId="28829"/>
    <cellStyle name="常规 23 19 5" xfId="28830"/>
    <cellStyle name="常规 23 24 5" xfId="28831"/>
    <cellStyle name="常规 23 19 5 2" xfId="28832"/>
    <cellStyle name="常规 23 24 5 2" xfId="28833"/>
    <cellStyle name="常规 23 19 6" xfId="28834"/>
    <cellStyle name="常规 23 24 6" xfId="28835"/>
    <cellStyle name="常规 23 19 6 2" xfId="28836"/>
    <cellStyle name="常规 23 24 6 2" xfId="28837"/>
    <cellStyle name="常规 23 19 7" xfId="28838"/>
    <cellStyle name="常规 23 24 7" xfId="28839"/>
    <cellStyle name="常规 23 19 7 2" xfId="28840"/>
    <cellStyle name="常规 23 24 7 2" xfId="28841"/>
    <cellStyle name="常规 23 37 10" xfId="28842"/>
    <cellStyle name="常规 23 42 10" xfId="28843"/>
    <cellStyle name="千位分隔 2 4 5 2" xfId="28844"/>
    <cellStyle name="常规 23 19 8" xfId="28845"/>
    <cellStyle name="常规 23 24 8" xfId="28846"/>
    <cellStyle name="常规 23 19 8 2" xfId="28847"/>
    <cellStyle name="常规 23 24 8 2" xfId="28848"/>
    <cellStyle name="常规 23 19 9" xfId="28849"/>
    <cellStyle name="常规 23 24 9" xfId="28850"/>
    <cellStyle name="常规 23 19 9 2" xfId="28851"/>
    <cellStyle name="常规 23 24 9 2" xfId="28852"/>
    <cellStyle name="常规 23 2 13 2" xfId="28853"/>
    <cellStyle name="常规 23 2 14 2" xfId="28854"/>
    <cellStyle name="常规 23 2 15 2" xfId="28855"/>
    <cellStyle name="常规 23 2 20 2" xfId="28856"/>
    <cellStyle name="常规 23 2 17 2" xfId="28857"/>
    <cellStyle name="常规 23 2 22 2" xfId="28858"/>
    <cellStyle name="常规 23 2 18 2" xfId="28859"/>
    <cellStyle name="常规 23 2 23 2" xfId="28860"/>
    <cellStyle name="常规 23 2 19 2" xfId="28861"/>
    <cellStyle name="常规 23 2 24 2" xfId="28862"/>
    <cellStyle name="常规 23 2 25 2" xfId="28863"/>
    <cellStyle name="常规 23 2 27 2" xfId="28864"/>
    <cellStyle name="常规 23 2 9 2" xfId="28865"/>
    <cellStyle name="强调文字颜色 5 7 3 2" xfId="28866"/>
    <cellStyle name="常规 33 26 6 2" xfId="28867"/>
    <cellStyle name="常规 33 31 6 2" xfId="28868"/>
    <cellStyle name="常规 23 21 19" xfId="28869"/>
    <cellStyle name="常规 23 24 19" xfId="28870"/>
    <cellStyle name="常规 23 25 10" xfId="28871"/>
    <cellStyle name="常规 23 30 10" xfId="28872"/>
    <cellStyle name="常规 23 25 10 2" xfId="28873"/>
    <cellStyle name="常规 23 30 10 2" xfId="28874"/>
    <cellStyle name="常规 23 25 11" xfId="28875"/>
    <cellStyle name="常规 23 30 11" xfId="28876"/>
    <cellStyle name="常规 23 25 11 2" xfId="28877"/>
    <cellStyle name="常规 23 30 11 2" xfId="28878"/>
    <cellStyle name="常规 23 25 12" xfId="28879"/>
    <cellStyle name="常规 23 30 12" xfId="28880"/>
    <cellStyle name="常规 23 25 12 2" xfId="28881"/>
    <cellStyle name="常规 23 30 12 2" xfId="28882"/>
    <cellStyle name="常规 23 25 13" xfId="28883"/>
    <cellStyle name="常规 23 30 13" xfId="28884"/>
    <cellStyle name="常规 23 25 13 2" xfId="28885"/>
    <cellStyle name="常规 23 30 13 2" xfId="28886"/>
    <cellStyle name="常规 23 25 14" xfId="28887"/>
    <cellStyle name="常规 23 30 14" xfId="28888"/>
    <cellStyle name="常规 23 25 14 2" xfId="28889"/>
    <cellStyle name="常规 23 30 14 2" xfId="28890"/>
    <cellStyle name="常规 23 25 15" xfId="28891"/>
    <cellStyle name="常规 23 30 15" xfId="28892"/>
    <cellStyle name="常规 23 25 15 2" xfId="28893"/>
    <cellStyle name="常规 23 30 15 2" xfId="28894"/>
    <cellStyle name="常规 23 25 16" xfId="28895"/>
    <cellStyle name="常规 23 30 16" xfId="28896"/>
    <cellStyle name="常规 23 25 16 2" xfId="28897"/>
    <cellStyle name="常规 23 30 16 2" xfId="28898"/>
    <cellStyle name="常规 23 25 17" xfId="28899"/>
    <cellStyle name="常规 23 30 17" xfId="28900"/>
    <cellStyle name="常规 23 25 17 2" xfId="28901"/>
    <cellStyle name="常规 23 30 17 2" xfId="28902"/>
    <cellStyle name="常规 23 25 18" xfId="28903"/>
    <cellStyle name="常规 23 30 18" xfId="28904"/>
    <cellStyle name="常规 23 25 2" xfId="28905"/>
    <cellStyle name="常规 23 30 2" xfId="28906"/>
    <cellStyle name="常规 23 25 2 2" xfId="28907"/>
    <cellStyle name="常规 23 30 2 2" xfId="28908"/>
    <cellStyle name="常规 23 46 10" xfId="28909"/>
    <cellStyle name="常规 23 25 3" xfId="28910"/>
    <cellStyle name="常规 23 30 3" xfId="28911"/>
    <cellStyle name="常规 23 25 3 2" xfId="28912"/>
    <cellStyle name="常规 23 30 3 2" xfId="28913"/>
    <cellStyle name="常规 23 25 4" xfId="28914"/>
    <cellStyle name="常规 23 30 4" xfId="28915"/>
    <cellStyle name="常规 23 25 4 2" xfId="28916"/>
    <cellStyle name="常规 23 30 4 2" xfId="28917"/>
    <cellStyle name="常规 23 25 5" xfId="28918"/>
    <cellStyle name="常规 23 30 5" xfId="28919"/>
    <cellStyle name="常规 23 25 5 2" xfId="28920"/>
    <cellStyle name="常规 23 30 5 2" xfId="28921"/>
    <cellStyle name="常规 23 25 6" xfId="28922"/>
    <cellStyle name="常规 23 30 6" xfId="28923"/>
    <cellStyle name="常规 23 25 6 2" xfId="28924"/>
    <cellStyle name="常规 23 30 6 2" xfId="28925"/>
    <cellStyle name="常规 23 25 7" xfId="28926"/>
    <cellStyle name="常规 23 30 7" xfId="28927"/>
    <cellStyle name="常规 23 25 7 2" xfId="28928"/>
    <cellStyle name="常规 23 30 7 2" xfId="28929"/>
    <cellStyle name="常规 23 47 10" xfId="28930"/>
    <cellStyle name="千位分隔 2 4 6 2" xfId="28931"/>
    <cellStyle name="常规 23 25 8" xfId="28932"/>
    <cellStyle name="常规 23 30 8" xfId="28933"/>
    <cellStyle name="常规 23 25 8 2" xfId="28934"/>
    <cellStyle name="常规 23 30 8 2" xfId="28935"/>
    <cellStyle name="常规 23 25 9 2" xfId="28936"/>
    <cellStyle name="常规 23 30 9 2" xfId="28937"/>
    <cellStyle name="常规 33 13 11" xfId="28938"/>
    <cellStyle name="常规 23 26 14 2" xfId="28939"/>
    <cellStyle name="常规 23 31 14 2" xfId="28940"/>
    <cellStyle name="常规 23 26 15" xfId="28941"/>
    <cellStyle name="常规 23 31 15" xfId="28942"/>
    <cellStyle name="常规 23 26 16" xfId="28943"/>
    <cellStyle name="常规 23 31 16" xfId="28944"/>
    <cellStyle name="常规 23 26 17" xfId="28945"/>
    <cellStyle name="常规 23 31 17" xfId="28946"/>
    <cellStyle name="常规 23 26 17 2" xfId="28947"/>
    <cellStyle name="常规 23 31 17 2" xfId="28948"/>
    <cellStyle name="常规 23 26 18" xfId="28949"/>
    <cellStyle name="常规 23 31 18" xfId="28950"/>
    <cellStyle name="常规 23 26 2" xfId="28951"/>
    <cellStyle name="常规 23 31 2" xfId="28952"/>
    <cellStyle name="常规 23 26 2 2" xfId="28953"/>
    <cellStyle name="常规 23 31 2 2" xfId="28954"/>
    <cellStyle name="常规 23 26 3" xfId="28955"/>
    <cellStyle name="常规 23 31 3" xfId="28956"/>
    <cellStyle name="常规 23 26 3 2" xfId="28957"/>
    <cellStyle name="常规 23 31 3 2" xfId="28958"/>
    <cellStyle name="常规 23 26 4" xfId="28959"/>
    <cellStyle name="常规 23 31 4" xfId="28960"/>
    <cellStyle name="常规 23 26 4 2" xfId="28961"/>
    <cellStyle name="常规 23 31 4 2" xfId="28962"/>
    <cellStyle name="常规 23 26 5 2" xfId="28963"/>
    <cellStyle name="常规 23 31 5 2" xfId="28964"/>
    <cellStyle name="常规 23 26 6" xfId="28965"/>
    <cellStyle name="常规 23 31 6" xfId="28966"/>
    <cellStyle name="常规 23 26 6 2" xfId="28967"/>
    <cellStyle name="常规 23 31 6 2" xfId="28968"/>
    <cellStyle name="常规 23 26 7" xfId="28969"/>
    <cellStyle name="常规 23 31 7" xfId="28970"/>
    <cellStyle name="常规 23 26 7 2" xfId="28971"/>
    <cellStyle name="常规 23 31 7 2" xfId="28972"/>
    <cellStyle name="千位分隔 2 4 7 2" xfId="28973"/>
    <cellStyle name="常规 23 26 8" xfId="28974"/>
    <cellStyle name="常规 23 31 8" xfId="28975"/>
    <cellStyle name="常规 23 26 8 2" xfId="28976"/>
    <cellStyle name="常规 23 31 8 2" xfId="28977"/>
    <cellStyle name="常规 23 26 9" xfId="28978"/>
    <cellStyle name="常规 23 31 9" xfId="28979"/>
    <cellStyle name="常规 23 26 9 2" xfId="28980"/>
    <cellStyle name="常规 23 31 9 2" xfId="28981"/>
    <cellStyle name="常规 26 35 18" xfId="28982"/>
    <cellStyle name="常规 26 40 18" xfId="28983"/>
    <cellStyle name="常规 23 27 10 2" xfId="28984"/>
    <cellStyle name="常规 23 32 10 2" xfId="28985"/>
    <cellStyle name="常规 23 27 11 2" xfId="28986"/>
    <cellStyle name="常规 23 32 11 2" xfId="28987"/>
    <cellStyle name="常规 23 27 12 2" xfId="28988"/>
    <cellStyle name="常规 23 32 12 2" xfId="28989"/>
    <cellStyle name="常规 33 11 13 2" xfId="28990"/>
    <cellStyle name="常规 23 27 13" xfId="28991"/>
    <cellStyle name="常规 23 32 13" xfId="28992"/>
    <cellStyle name="常规 23 27 13 2" xfId="28993"/>
    <cellStyle name="常规 23 32 13 2" xfId="28994"/>
    <cellStyle name="常规 23 27 14 2" xfId="28995"/>
    <cellStyle name="常规 23 32 14 2" xfId="28996"/>
    <cellStyle name="常规 23 27 15" xfId="28997"/>
    <cellStyle name="常规 23 32 15" xfId="28998"/>
    <cellStyle name="常规 26 36 18" xfId="28999"/>
    <cellStyle name="常规 26 41 18" xfId="29000"/>
    <cellStyle name="常规 23 27 15 2" xfId="29001"/>
    <cellStyle name="常规 23 32 15 2" xfId="29002"/>
    <cellStyle name="常规 23 27 16" xfId="29003"/>
    <cellStyle name="常规 23 32 16" xfId="29004"/>
    <cellStyle name="常规 23 27 17" xfId="29005"/>
    <cellStyle name="常规 23 32 17" xfId="29006"/>
    <cellStyle name="常规 23 27 17 2" xfId="29007"/>
    <cellStyle name="常规 23 32 17 2" xfId="29008"/>
    <cellStyle name="常规 23 27 18" xfId="29009"/>
    <cellStyle name="常规 23 32 18" xfId="29010"/>
    <cellStyle name="常规 27 4 3 2 2" xfId="29011"/>
    <cellStyle name="常规 23 27 2" xfId="29012"/>
    <cellStyle name="常规 23 32 2" xfId="29013"/>
    <cellStyle name="常规 23 27 2 2" xfId="29014"/>
    <cellStyle name="常规 23 32 2 2" xfId="29015"/>
    <cellStyle name="常规 23 27 3" xfId="29016"/>
    <cellStyle name="常规 23 32 3" xfId="29017"/>
    <cellStyle name="常规 23 27 3 2" xfId="29018"/>
    <cellStyle name="常规 23 32 3 2" xfId="29019"/>
    <cellStyle name="常规 23 27 4" xfId="29020"/>
    <cellStyle name="常规 23 32 4" xfId="29021"/>
    <cellStyle name="常规 23 27 4 2" xfId="29022"/>
    <cellStyle name="常规 23 32 4 2" xfId="29023"/>
    <cellStyle name="常规 8 2 2 2 2 2 2" xfId="29024"/>
    <cellStyle name="常规 23 28 10" xfId="29025"/>
    <cellStyle name="常规 23 33 10" xfId="29026"/>
    <cellStyle name="常规 23 28 10 2" xfId="29027"/>
    <cellStyle name="常规 23 33 10 2" xfId="29028"/>
    <cellStyle name="常规 23 28 11" xfId="29029"/>
    <cellStyle name="常规 23 33 11" xfId="29030"/>
    <cellStyle name="常规 29 8 4" xfId="29031"/>
    <cellStyle name="常规 23 28 11 2" xfId="29032"/>
    <cellStyle name="常规 23 33 11 2" xfId="29033"/>
    <cellStyle name="常规 23 28 12" xfId="29034"/>
    <cellStyle name="常规 23 33 12" xfId="29035"/>
    <cellStyle name="常规 23 28 13" xfId="29036"/>
    <cellStyle name="常规 23 33 13" xfId="29037"/>
    <cellStyle name="常规 23 28 13 2" xfId="29038"/>
    <cellStyle name="常规 23 33 13 2" xfId="29039"/>
    <cellStyle name="常规 23 28 14 2" xfId="29040"/>
    <cellStyle name="常规 23 33 14 2" xfId="29041"/>
    <cellStyle name="常规 23 28 15" xfId="29042"/>
    <cellStyle name="常规 23 33 15" xfId="29043"/>
    <cellStyle name="常规 23 28 15 2" xfId="29044"/>
    <cellStyle name="常规 23 33 15 2" xfId="29045"/>
    <cellStyle name="常规 23 28 16" xfId="29046"/>
    <cellStyle name="常规 23 33 16" xfId="29047"/>
    <cellStyle name="常规 23 28 16 2" xfId="29048"/>
    <cellStyle name="常规 23 33 16 2" xfId="29049"/>
    <cellStyle name="强调文字颜色 3 6 2 7" xfId="29050"/>
    <cellStyle name="常规 3 19 4 2" xfId="29051"/>
    <cellStyle name="常规 3 24 4 2" xfId="29052"/>
    <cellStyle name="常规 23 28 17" xfId="29053"/>
    <cellStyle name="常规 23 33 17" xfId="29054"/>
    <cellStyle name="常规 23 28 18" xfId="29055"/>
    <cellStyle name="常规 23 33 18" xfId="29056"/>
    <cellStyle name="常规 27 4 3 3 2" xfId="29057"/>
    <cellStyle name="常规 23 28 2" xfId="29058"/>
    <cellStyle name="常规 23 33 2" xfId="29059"/>
    <cellStyle name="常规 3 19 10" xfId="29060"/>
    <cellStyle name="常规 3 24 10" xfId="29061"/>
    <cellStyle name="常规 23 28 3" xfId="29062"/>
    <cellStyle name="常规 23 33 3" xfId="29063"/>
    <cellStyle name="常规 3 19 11" xfId="29064"/>
    <cellStyle name="常规 3 24 11" xfId="29065"/>
    <cellStyle name="常规 23 28 4" xfId="29066"/>
    <cellStyle name="常规 23 33 4" xfId="29067"/>
    <cellStyle name="常规 3 19 12" xfId="29068"/>
    <cellStyle name="常规 3 24 12" xfId="29069"/>
    <cellStyle name="常规 23 28 5" xfId="29070"/>
    <cellStyle name="常规 23 33 5" xfId="29071"/>
    <cellStyle name="常规 3 19 14" xfId="29072"/>
    <cellStyle name="常规 3 24 14" xfId="29073"/>
    <cellStyle name="常规 23 28 7" xfId="29074"/>
    <cellStyle name="常规 23 33 7" xfId="29075"/>
    <cellStyle name="常规 3 19 16" xfId="29076"/>
    <cellStyle name="常规 3 24 16" xfId="29077"/>
    <cellStyle name="常规 23 28 9" xfId="29078"/>
    <cellStyle name="常规 23 33 9" xfId="29079"/>
    <cellStyle name="常规 23 29 10" xfId="29080"/>
    <cellStyle name="常规 23 34 10" xfId="29081"/>
    <cellStyle name="常规 23 29 10 2" xfId="29082"/>
    <cellStyle name="常规 23 34 10 2" xfId="29083"/>
    <cellStyle name="常规 23 29 11" xfId="29084"/>
    <cellStyle name="常规 23 34 11" xfId="29085"/>
    <cellStyle name="常规 23 29 11 2" xfId="29086"/>
    <cellStyle name="常规 23 34 11 2" xfId="29087"/>
    <cellStyle name="常规 23 29 12" xfId="29088"/>
    <cellStyle name="常规 23 34 12" xfId="29089"/>
    <cellStyle name="常规 23 29 12 2" xfId="29090"/>
    <cellStyle name="常规 23 34 12 2" xfId="29091"/>
    <cellStyle name="常规 23 29 13" xfId="29092"/>
    <cellStyle name="常规 23 34 13" xfId="29093"/>
    <cellStyle name="常规 23 29 13 2" xfId="29094"/>
    <cellStyle name="常规 23 34 13 2" xfId="29095"/>
    <cellStyle name="常规 23 29 14" xfId="29096"/>
    <cellStyle name="常规 23 34 14" xfId="29097"/>
    <cellStyle name="常规 23 29 14 2" xfId="29098"/>
    <cellStyle name="常规 23 34 14 2" xfId="29099"/>
    <cellStyle name="常规 23 29 15" xfId="29100"/>
    <cellStyle name="常规 23 34 15" xfId="29101"/>
    <cellStyle name="常规 23 29 15 2" xfId="29102"/>
    <cellStyle name="常规 23 34 15 2" xfId="29103"/>
    <cellStyle name="常规 23 29 2" xfId="29104"/>
    <cellStyle name="常规 23 34 2" xfId="29105"/>
    <cellStyle name="常规 23 29 2 2" xfId="29106"/>
    <cellStyle name="常规 23 34 2 2" xfId="29107"/>
    <cellStyle name="常规 23 29 3" xfId="29108"/>
    <cellStyle name="常规 23 34 3" xfId="29109"/>
    <cellStyle name="常规 23 29 3 2" xfId="29110"/>
    <cellStyle name="常规 23 34 3 2" xfId="29111"/>
    <cellStyle name="常规 23 29 4" xfId="29112"/>
    <cellStyle name="常规 23 34 4" xfId="29113"/>
    <cellStyle name="常规 23 29 4 2" xfId="29114"/>
    <cellStyle name="常规 23 34 4 2" xfId="29115"/>
    <cellStyle name="常规 23 29 5" xfId="29116"/>
    <cellStyle name="常规 23 34 5" xfId="29117"/>
    <cellStyle name="常规 23 29 5 2" xfId="29118"/>
    <cellStyle name="常规 23 34 5 2" xfId="29119"/>
    <cellStyle name="常规 23 29 6 2" xfId="29120"/>
    <cellStyle name="常规 23 34 6 2" xfId="29121"/>
    <cellStyle name="常规 26 25 2 2" xfId="29122"/>
    <cellStyle name="常规 26 30 2 2" xfId="29123"/>
    <cellStyle name="常规 23 29 7" xfId="29124"/>
    <cellStyle name="常规 23 34 7" xfId="29125"/>
    <cellStyle name="常规 23 38 2 2" xfId="29126"/>
    <cellStyle name="常规 23 43 2 2" xfId="29127"/>
    <cellStyle name="常规 23 29 8" xfId="29128"/>
    <cellStyle name="常规 23 34 8" xfId="29129"/>
    <cellStyle name="常规 23 29 8 2" xfId="29130"/>
    <cellStyle name="常规 23 34 8 2" xfId="29131"/>
    <cellStyle name="常规 23 29 9" xfId="29132"/>
    <cellStyle name="常规 23 34 9" xfId="29133"/>
    <cellStyle name="常规 23 29 9 2" xfId="29134"/>
    <cellStyle name="常规 23 34 9 2" xfId="29135"/>
    <cellStyle name="常规 23 3 17" xfId="29136"/>
    <cellStyle name="常规 23 3 22" xfId="29137"/>
    <cellStyle name="常规 23 35 10" xfId="29138"/>
    <cellStyle name="常规 23 40 10" xfId="29139"/>
    <cellStyle name="常规 23 35 11" xfId="29140"/>
    <cellStyle name="常规 23 40 11" xfId="29141"/>
    <cellStyle name="常规 23 35 11 2" xfId="29142"/>
    <cellStyle name="常规 23 40 11 2" xfId="29143"/>
    <cellStyle name="常规 23 35 12" xfId="29144"/>
    <cellStyle name="常规 23 40 12" xfId="29145"/>
    <cellStyle name="常规 23 35 12 2" xfId="29146"/>
    <cellStyle name="常规 23 40 12 2" xfId="29147"/>
    <cellStyle name="常规 23 35 13 2" xfId="29148"/>
    <cellStyle name="常规 23 40 13 2" xfId="29149"/>
    <cellStyle name="常规 23 35 14" xfId="29150"/>
    <cellStyle name="常规 23 40 14" xfId="29151"/>
    <cellStyle name="常规 23 35 14 2" xfId="29152"/>
    <cellStyle name="常规 23 40 14 2" xfId="29153"/>
    <cellStyle name="常规 23 35 15" xfId="29154"/>
    <cellStyle name="常规 23 40 15" xfId="29155"/>
    <cellStyle name="常规 23 35 16 2" xfId="29156"/>
    <cellStyle name="常规 23 40 16 2" xfId="29157"/>
    <cellStyle name="常规 23 35 17" xfId="29158"/>
    <cellStyle name="常规 23 40 17" xfId="29159"/>
    <cellStyle name="常规 23 35 17 2" xfId="29160"/>
    <cellStyle name="常规 23 40 17 2" xfId="29161"/>
    <cellStyle name="常规 23 35 18" xfId="29162"/>
    <cellStyle name="常规 23 40 18" xfId="29163"/>
    <cellStyle name="常规 23 35 2" xfId="29164"/>
    <cellStyle name="常规 23 40 2" xfId="29165"/>
    <cellStyle name="常规 23 35 3" xfId="29166"/>
    <cellStyle name="常规 23 40 3" xfId="29167"/>
    <cellStyle name="常规 23 35 3 2" xfId="29168"/>
    <cellStyle name="常规 23 40 3 2" xfId="29169"/>
    <cellStyle name="常规 23 35 4" xfId="29170"/>
    <cellStyle name="常规 23 40 4" xfId="29171"/>
    <cellStyle name="常规 23 35 4 2" xfId="29172"/>
    <cellStyle name="常规 23 40 4 2" xfId="29173"/>
    <cellStyle name="常规 23 35 5" xfId="29174"/>
    <cellStyle name="常规 23 40 5" xfId="29175"/>
    <cellStyle name="常规 23 35 5 2" xfId="29176"/>
    <cellStyle name="常规 23 40 5 2" xfId="29177"/>
    <cellStyle name="常规 23 35 6 2" xfId="29178"/>
    <cellStyle name="常规 23 40 6 2" xfId="29179"/>
    <cellStyle name="常规 26 25 3 2" xfId="29180"/>
    <cellStyle name="常规 26 30 3 2" xfId="29181"/>
    <cellStyle name="常规 23 35 7" xfId="29182"/>
    <cellStyle name="常规 23 40 7" xfId="29183"/>
    <cellStyle name="常规 3 25 10 2" xfId="29184"/>
    <cellStyle name="常规 3 30 10 2" xfId="29185"/>
    <cellStyle name="常规 23 38 3 2" xfId="29186"/>
    <cellStyle name="常规 23 43 3 2" xfId="29187"/>
    <cellStyle name="常规 23 35 8" xfId="29188"/>
    <cellStyle name="常规 23 40 8" xfId="29189"/>
    <cellStyle name="常规 23 35 8 2" xfId="29190"/>
    <cellStyle name="常规 23 40 8 2" xfId="29191"/>
    <cellStyle name="常规 23 35 9" xfId="29192"/>
    <cellStyle name="常规 23 40 9" xfId="29193"/>
    <cellStyle name="常规 23 35 9 2" xfId="29194"/>
    <cellStyle name="常规 23 40 9 2" xfId="29195"/>
    <cellStyle name="常规 23 36 11 2" xfId="29196"/>
    <cellStyle name="常规 23 41 11 2" xfId="29197"/>
    <cellStyle name="常规 23 36 12 2" xfId="29198"/>
    <cellStyle name="常规 23 41 12 2" xfId="29199"/>
    <cellStyle name="常规 23 36 14" xfId="29200"/>
    <cellStyle name="常规 23 41 14" xfId="29201"/>
    <cellStyle name="常规 23 36 14 2" xfId="29202"/>
    <cellStyle name="常规 23 41 14 2" xfId="29203"/>
    <cellStyle name="常规 23 36 15" xfId="29204"/>
    <cellStyle name="常规 23 41 15" xfId="29205"/>
    <cellStyle name="常规 23 36 16 2" xfId="29206"/>
    <cellStyle name="常规 23 41 16 2" xfId="29207"/>
    <cellStyle name="常规 23 36 17" xfId="29208"/>
    <cellStyle name="常规 23 41 17" xfId="29209"/>
    <cellStyle name="注释 5 4 5" xfId="29210"/>
    <cellStyle name="常规 3 108" xfId="29211"/>
    <cellStyle name="常规 3 113" xfId="29212"/>
    <cellStyle name="常规 23 36 17 2" xfId="29213"/>
    <cellStyle name="常规 23 41 17 2" xfId="29214"/>
    <cellStyle name="常规 23 36 18" xfId="29215"/>
    <cellStyle name="常规 23 41 18" xfId="29216"/>
    <cellStyle name="常规 23 36 2" xfId="29217"/>
    <cellStyle name="常规 23 41 2" xfId="29218"/>
    <cellStyle name="常规 23 36 2 2" xfId="29219"/>
    <cellStyle name="常规 23 41 2 2" xfId="29220"/>
    <cellStyle name="常规 23 36 3" xfId="29221"/>
    <cellStyle name="常规 23 41 3" xfId="29222"/>
    <cellStyle name="常规 23 36 3 2" xfId="29223"/>
    <cellStyle name="常规 23 41 3 2" xfId="29224"/>
    <cellStyle name="常规 23 36 4" xfId="29225"/>
    <cellStyle name="常规 23 41 4" xfId="29226"/>
    <cellStyle name="常规 23 36 4 2" xfId="29227"/>
    <cellStyle name="常规 23 41 4 2" xfId="29228"/>
    <cellStyle name="常规 23 36 5" xfId="29229"/>
    <cellStyle name="常规 23 41 5" xfId="29230"/>
    <cellStyle name="常规 3 10 15" xfId="29231"/>
    <cellStyle name="常规 23 36 6 2" xfId="29232"/>
    <cellStyle name="常规 23 41 6 2" xfId="29233"/>
    <cellStyle name="常规 26 25 4 2" xfId="29234"/>
    <cellStyle name="常规 26 30 4 2" xfId="29235"/>
    <cellStyle name="常规 23 36 7" xfId="29236"/>
    <cellStyle name="常规 23 41 7" xfId="29237"/>
    <cellStyle name="常规 23 36 7 2" xfId="29238"/>
    <cellStyle name="常规 23 41 7 2" xfId="29239"/>
    <cellStyle name="常规 3 25 11 2" xfId="29240"/>
    <cellStyle name="常规 3 30 11 2" xfId="29241"/>
    <cellStyle name="常规 23 38 4 2" xfId="29242"/>
    <cellStyle name="常规 23 43 4 2" xfId="29243"/>
    <cellStyle name="常规 23 36 8" xfId="29244"/>
    <cellStyle name="常规 23 41 8" xfId="29245"/>
    <cellStyle name="常规 23 36 8 2" xfId="29246"/>
    <cellStyle name="常规 23 41 8 2" xfId="29247"/>
    <cellStyle name="常规 23 36 9" xfId="29248"/>
    <cellStyle name="常规 23 41 9" xfId="29249"/>
    <cellStyle name="常规 23 36 9 2" xfId="29250"/>
    <cellStyle name="常规 23 41 9 2" xfId="29251"/>
    <cellStyle name="常规 27 35 18" xfId="29252"/>
    <cellStyle name="常规 27 40 18" xfId="29253"/>
    <cellStyle name="常规 23 37 10 2" xfId="29254"/>
    <cellStyle name="常规 23 42 10 2" xfId="29255"/>
    <cellStyle name="常规 23 37 11 2" xfId="29256"/>
    <cellStyle name="常规 23 42 11 2" xfId="29257"/>
    <cellStyle name="常规 23 37 12" xfId="29258"/>
    <cellStyle name="常规 23 42 12" xfId="29259"/>
    <cellStyle name="常规 23 37 12 2" xfId="29260"/>
    <cellStyle name="常规 23 42 12 2" xfId="29261"/>
    <cellStyle name="常规 23 37 14 2" xfId="29262"/>
    <cellStyle name="常规 23 42 14 2" xfId="29263"/>
    <cellStyle name="常规 27 36 18" xfId="29264"/>
    <cellStyle name="常规 27 41 18" xfId="29265"/>
    <cellStyle name="常规 23 37 15 2" xfId="29266"/>
    <cellStyle name="常规 23 42 15 2" xfId="29267"/>
    <cellStyle name="常规 23 37 16 2" xfId="29268"/>
    <cellStyle name="常规 23 42 16 2" xfId="29269"/>
    <cellStyle name="常规 23 37 17 2" xfId="29270"/>
    <cellStyle name="常规 23 42 17 2" xfId="29271"/>
    <cellStyle name="常规 5 8 2 2" xfId="29272"/>
    <cellStyle name="常规 23 37 2" xfId="29273"/>
    <cellStyle name="常规 23 42 2" xfId="29274"/>
    <cellStyle name="常规 23 37 2 2" xfId="29275"/>
    <cellStyle name="常规 23 42 2 2" xfId="29276"/>
    <cellStyle name="常规 23 37 3" xfId="29277"/>
    <cellStyle name="常规 23 42 3" xfId="29278"/>
    <cellStyle name="常规 23 37 3 2" xfId="29279"/>
    <cellStyle name="常规 23 42 3 2" xfId="29280"/>
    <cellStyle name="常规 23 37 4" xfId="29281"/>
    <cellStyle name="常规 23 42 4" xfId="29282"/>
    <cellStyle name="常规 23 37 4 2" xfId="29283"/>
    <cellStyle name="常规 23 42 4 2" xfId="29284"/>
    <cellStyle name="常规 23 38 10" xfId="29285"/>
    <cellStyle name="常规 23 43 10" xfId="29286"/>
    <cellStyle name="常规 23 38 10 2" xfId="29287"/>
    <cellStyle name="常规 23 43 10 2" xfId="29288"/>
    <cellStyle name="常规 23 38 11 2" xfId="29289"/>
    <cellStyle name="常规 23 43 11 2" xfId="29290"/>
    <cellStyle name="常规 23 38 12" xfId="29291"/>
    <cellStyle name="常规 23 43 12" xfId="29292"/>
    <cellStyle name="常规 23 38 12 2" xfId="29293"/>
    <cellStyle name="常规 23 43 12 2" xfId="29294"/>
    <cellStyle name="常规 23 38 13" xfId="29295"/>
    <cellStyle name="常规 23 43 13" xfId="29296"/>
    <cellStyle name="常规 23 38 14 2" xfId="29297"/>
    <cellStyle name="常规 23 43 14 2" xfId="29298"/>
    <cellStyle name="常规 23 38 15" xfId="29299"/>
    <cellStyle name="常规 23 43 15" xfId="29300"/>
    <cellStyle name="常规 23 38 15 2" xfId="29301"/>
    <cellStyle name="常规 23 43 15 2" xfId="29302"/>
    <cellStyle name="常规 23 38 16" xfId="29303"/>
    <cellStyle name="常规 23 43 16" xfId="29304"/>
    <cellStyle name="常规 23 38 16 2" xfId="29305"/>
    <cellStyle name="常规 23 43 16 2" xfId="29306"/>
    <cellStyle name="常规 23 38 17 2" xfId="29307"/>
    <cellStyle name="常规 23 43 17 2" xfId="29308"/>
    <cellStyle name="常规 23 38 18" xfId="29309"/>
    <cellStyle name="常规 23 43 18" xfId="29310"/>
    <cellStyle name="常规 6 12 13 2" xfId="29311"/>
    <cellStyle name="常规 3 25 10" xfId="29312"/>
    <cellStyle name="常规 3 30 10" xfId="29313"/>
    <cellStyle name="常规 23 38 3" xfId="29314"/>
    <cellStyle name="常规 23 43 3" xfId="29315"/>
    <cellStyle name="常规 3 25 11" xfId="29316"/>
    <cellStyle name="常规 3 30 11" xfId="29317"/>
    <cellStyle name="常规 23 38 4" xfId="29318"/>
    <cellStyle name="常规 23 43 4" xfId="29319"/>
    <cellStyle name="常规 3 25 12" xfId="29320"/>
    <cellStyle name="常规 3 30 12" xfId="29321"/>
    <cellStyle name="常规 23 38 5" xfId="29322"/>
    <cellStyle name="常规 23 43 5" xfId="29323"/>
    <cellStyle name="常规 3 25 13" xfId="29324"/>
    <cellStyle name="常规 3 30 13" xfId="29325"/>
    <cellStyle name="常规 23 38 6" xfId="29326"/>
    <cellStyle name="常规 23 43 6" xfId="29327"/>
    <cellStyle name="常规 3 25 15" xfId="29328"/>
    <cellStyle name="常规 3 30 15" xfId="29329"/>
    <cellStyle name="常规 3 25 13 2" xfId="29330"/>
    <cellStyle name="常规 3 30 13 2" xfId="29331"/>
    <cellStyle name="常规 23 38 8" xfId="29332"/>
    <cellStyle name="常规 23 43 8" xfId="29333"/>
    <cellStyle name="常规 23 38 6 2" xfId="29334"/>
    <cellStyle name="常规 23 43 6 2" xfId="29335"/>
    <cellStyle name="常规 3 25 14" xfId="29336"/>
    <cellStyle name="常规 3 30 14" xfId="29337"/>
    <cellStyle name="常规 26 25 6 2" xfId="29338"/>
    <cellStyle name="常规 26 30 6 2" xfId="29339"/>
    <cellStyle name="常规 23 38 7" xfId="29340"/>
    <cellStyle name="常规 23 43 7" xfId="29341"/>
    <cellStyle name="常规 3 25 16" xfId="29342"/>
    <cellStyle name="常规 3 30 16" xfId="29343"/>
    <cellStyle name="常规 23 38 9" xfId="29344"/>
    <cellStyle name="常规 23 43 9" xfId="29345"/>
    <cellStyle name="常规 23 39 10" xfId="29346"/>
    <cellStyle name="常规 23 44 10" xfId="29347"/>
    <cellStyle name="常规 23 39 10 2" xfId="29348"/>
    <cellStyle name="常规 23 44 10 2" xfId="29349"/>
    <cellStyle name="常规 23 39 11 2" xfId="29350"/>
    <cellStyle name="常规 23 44 11 2" xfId="29351"/>
    <cellStyle name="常规 23 39 12" xfId="29352"/>
    <cellStyle name="常规 23 44 12" xfId="29353"/>
    <cellStyle name="常规 23 39 12 2" xfId="29354"/>
    <cellStyle name="常规 23 44 12 2" xfId="29355"/>
    <cellStyle name="常规 23 39 13" xfId="29356"/>
    <cellStyle name="常规 23 44 13" xfId="29357"/>
    <cellStyle name="常规 23 39 13 2" xfId="29358"/>
    <cellStyle name="常规 23 44 13 2" xfId="29359"/>
    <cellStyle name="常规 23 39 14" xfId="29360"/>
    <cellStyle name="常规 23 44 14" xfId="29361"/>
    <cellStyle name="常规 23 39 14 2" xfId="29362"/>
    <cellStyle name="常规 23 44 14 2" xfId="29363"/>
    <cellStyle name="常规 23 39 15 2" xfId="29364"/>
    <cellStyle name="常规 23 44 15 2" xfId="29365"/>
    <cellStyle name="常规 3 25 9 2" xfId="29366"/>
    <cellStyle name="常规 3 30 9 2" xfId="29367"/>
    <cellStyle name="常规 23 39 17" xfId="29368"/>
    <cellStyle name="常规 23 44 17" xfId="29369"/>
    <cellStyle name="常规 23 39 17 2" xfId="29370"/>
    <cellStyle name="常规 23 44 17 2" xfId="29371"/>
    <cellStyle name="常规 23 39 18" xfId="29372"/>
    <cellStyle name="常规 23 44 18" xfId="29373"/>
    <cellStyle name="常规 23 39 2 2" xfId="29374"/>
    <cellStyle name="常规 23 44 2 2" xfId="29375"/>
    <cellStyle name="常规 23 39 3" xfId="29376"/>
    <cellStyle name="常规 23 44 3" xfId="29377"/>
    <cellStyle name="常规 23 39 3 2" xfId="29378"/>
    <cellStyle name="常规 23 44 3 2" xfId="29379"/>
    <cellStyle name="常规 23 39 4" xfId="29380"/>
    <cellStyle name="常规 23 44 4" xfId="29381"/>
    <cellStyle name="常规 23 39 4 2" xfId="29382"/>
    <cellStyle name="常规 23 44 4 2" xfId="29383"/>
    <cellStyle name="常规 23 39 5" xfId="29384"/>
    <cellStyle name="常规 23 44 5" xfId="29385"/>
    <cellStyle name="常规 27 48 14 2" xfId="29386"/>
    <cellStyle name="常规 23 4 16" xfId="29387"/>
    <cellStyle name="常规 23 4 21" xfId="29388"/>
    <cellStyle name="常规 23 4 17" xfId="29389"/>
    <cellStyle name="常规 23 4 22" xfId="29390"/>
    <cellStyle name="常规 23 4 18" xfId="29391"/>
    <cellStyle name="常规 23 4 23" xfId="29392"/>
    <cellStyle name="常规 23 4 19" xfId="29393"/>
    <cellStyle name="常规 23 4 24" xfId="29394"/>
    <cellStyle name="常规 23 45 10" xfId="29395"/>
    <cellStyle name="常规 3 29 12" xfId="29396"/>
    <cellStyle name="常规 3 34 12" xfId="29397"/>
    <cellStyle name="常规 23 45 10 2" xfId="29398"/>
    <cellStyle name="常规 23 45 11" xfId="29399"/>
    <cellStyle name="常规 27 26 10 2" xfId="29400"/>
    <cellStyle name="常规 27 31 10 2" xfId="29401"/>
    <cellStyle name="常规 23 45 11 2" xfId="29402"/>
    <cellStyle name="常规 23 45 12" xfId="29403"/>
    <cellStyle name="常规 23 45 12 2" xfId="29404"/>
    <cellStyle name="常规 23 45 13" xfId="29405"/>
    <cellStyle name="常规 23 45 13 2" xfId="29406"/>
    <cellStyle name="常规 23 45 14" xfId="29407"/>
    <cellStyle name="常规 23 45 15" xfId="29408"/>
    <cellStyle name="常规 3 35 12" xfId="29409"/>
    <cellStyle name="常规 3 40 12" xfId="29410"/>
    <cellStyle name="常规 23 45 15 2" xfId="29411"/>
    <cellStyle name="常规 23 45 16" xfId="29412"/>
    <cellStyle name="常规 3 2 11" xfId="29413"/>
    <cellStyle name="常规 23 45 16 2" xfId="29414"/>
    <cellStyle name="常规 23 45 17 2" xfId="29415"/>
    <cellStyle name="常规 23 45 18" xfId="29416"/>
    <cellStyle name="常规 3 6 14" xfId="29417"/>
    <cellStyle name="常规 23 45 2 2" xfId="29418"/>
    <cellStyle name="常规 23 45 3 2" xfId="29419"/>
    <cellStyle name="常规 23 45 4 2" xfId="29420"/>
    <cellStyle name="常规 23 46 10 2" xfId="29421"/>
    <cellStyle name="常规 23 46 11 2" xfId="29422"/>
    <cellStyle name="常规 23 46 12 2" xfId="29423"/>
    <cellStyle name="常规 23 46 13" xfId="29424"/>
    <cellStyle name="常规 23 46 13 2" xfId="29425"/>
    <cellStyle name="常规 23 46 14" xfId="29426"/>
    <cellStyle name="常规 23 46 14 2" xfId="29427"/>
    <cellStyle name="常规 23 46 15 2" xfId="29428"/>
    <cellStyle name="常规 23 46 16" xfId="29429"/>
    <cellStyle name="常规 23 46 16 2" xfId="29430"/>
    <cellStyle name="常规 23 46 17" xfId="29431"/>
    <cellStyle name="常规 23 46 17 2" xfId="29432"/>
    <cellStyle name="常规 23 46 18" xfId="29433"/>
    <cellStyle name="常规 23 46 2" xfId="29434"/>
    <cellStyle name="常规 23 51 2" xfId="29435"/>
    <cellStyle name="常规 23 46 2 2" xfId="29436"/>
    <cellStyle name="常规 23 46 3" xfId="29437"/>
    <cellStyle name="常规 23 46 3 2" xfId="29438"/>
    <cellStyle name="常规 23 46 4" xfId="29439"/>
    <cellStyle name="常规 23 46 4 2" xfId="29440"/>
    <cellStyle name="常规 23 46 5" xfId="29441"/>
    <cellStyle name="常规 23 46 5 2" xfId="29442"/>
    <cellStyle name="常规 33 35 18" xfId="29443"/>
    <cellStyle name="常规 33 40 18" xfId="29444"/>
    <cellStyle name="常规 23 47 10 2" xfId="29445"/>
    <cellStyle name="常规 23 47 12" xfId="29446"/>
    <cellStyle name="常规 23 47 12 2" xfId="29447"/>
    <cellStyle name="常规 23 47 13 2" xfId="29448"/>
    <cellStyle name="常规 23 47 14 2" xfId="29449"/>
    <cellStyle name="常规 23 47 15" xfId="29450"/>
    <cellStyle name="常规 33 36 18" xfId="29451"/>
    <cellStyle name="常规 33 41 18" xfId="29452"/>
    <cellStyle name="常规 23 47 15 2" xfId="29453"/>
    <cellStyle name="常规 23 47 16 2" xfId="29454"/>
    <cellStyle name="常规 23 47 17" xfId="29455"/>
    <cellStyle name="常规 24 2 3 7" xfId="29456"/>
    <cellStyle name="常规 23 47 17 2" xfId="29457"/>
    <cellStyle name="常规 23 47 18" xfId="29458"/>
    <cellStyle name="常规 23 47 2 2" xfId="29459"/>
    <cellStyle name="常规 23 47 3 2" xfId="29460"/>
    <cellStyle name="常规 23 47 4" xfId="29461"/>
    <cellStyle name="常规 23 47 4 2" xfId="29462"/>
    <cellStyle name="常规 23 48 10 2" xfId="29463"/>
    <cellStyle name="常规 23 48 11" xfId="29464"/>
    <cellStyle name="常规 23 48 11 2" xfId="29465"/>
    <cellStyle name="常规 23 48 13" xfId="29466"/>
    <cellStyle name="常规 23 48 13 2" xfId="29467"/>
    <cellStyle name="常规 23 48 14 2" xfId="29468"/>
    <cellStyle name="常规 23 48 15" xfId="29469"/>
    <cellStyle name="常规 3 26 10 2" xfId="29470"/>
    <cellStyle name="常规 3 31 10 2" xfId="29471"/>
    <cellStyle name="常规 23 48 3 2" xfId="29472"/>
    <cellStyle name="常规 3 26 11" xfId="29473"/>
    <cellStyle name="常规 3 31 11" xfId="29474"/>
    <cellStyle name="常规 23 48 4" xfId="29475"/>
    <cellStyle name="常规 3 26 11 2" xfId="29476"/>
    <cellStyle name="常规 3 31 11 2" xfId="29477"/>
    <cellStyle name="常规 23 48 4 2" xfId="29478"/>
    <cellStyle name="常规 3 26 12" xfId="29479"/>
    <cellStyle name="常规 3 31 12" xfId="29480"/>
    <cellStyle name="常规 23 48 5" xfId="29481"/>
    <cellStyle name="常规 3 26 12 2" xfId="29482"/>
    <cellStyle name="常规 3 31 12 2" xfId="29483"/>
    <cellStyle name="常规 23 48 5 2" xfId="29484"/>
    <cellStyle name="常规 23 49 10" xfId="29485"/>
    <cellStyle name="常规 23 49 10 2" xfId="29486"/>
    <cellStyle name="常规 23 49 11" xfId="29487"/>
    <cellStyle name="常规 23 49 11 2" xfId="29488"/>
    <cellStyle name="常规 23 49 12 2" xfId="29489"/>
    <cellStyle name="常规 23 49 13" xfId="29490"/>
    <cellStyle name="常规 23 49 13 2" xfId="29491"/>
    <cellStyle name="常规 23 49 14" xfId="29492"/>
    <cellStyle name="常规 23 49 14 2" xfId="29493"/>
    <cellStyle name="常规 23 49 15" xfId="29494"/>
    <cellStyle name="常规 23 49 3 2" xfId="29495"/>
    <cellStyle name="常规 23 49 4" xfId="29496"/>
    <cellStyle name="常规 23 49 4 2" xfId="29497"/>
    <cellStyle name="常规 23 49 5" xfId="29498"/>
    <cellStyle name="常规 23 49 5 2" xfId="29499"/>
    <cellStyle name="常规 23 5 14" xfId="29500"/>
    <cellStyle name="常规 23 5 14 2" xfId="29501"/>
    <cellStyle name="常规 23 5 16 2" xfId="29502"/>
    <cellStyle name="常规 23 5 17" xfId="29503"/>
    <cellStyle name="常规 23 5 18" xfId="29504"/>
    <cellStyle name="常规 23 5 9" xfId="29505"/>
    <cellStyle name="常规 23 5 9 2" xfId="29506"/>
    <cellStyle name="常规 23 55 2" xfId="29507"/>
    <cellStyle name="常规 23 60 2" xfId="29508"/>
    <cellStyle name="常规 23 56 2" xfId="29509"/>
    <cellStyle name="常规 23 61 2" xfId="29510"/>
    <cellStyle name="常规 23 57 2" xfId="29511"/>
    <cellStyle name="常规 23 62 2" xfId="29512"/>
    <cellStyle name="常规 23 58" xfId="29513"/>
    <cellStyle name="常规 23 63" xfId="29514"/>
    <cellStyle name="常规 23 58 2" xfId="29515"/>
    <cellStyle name="常规 23 63 2" xfId="29516"/>
    <cellStyle name="常规 23 59" xfId="29517"/>
    <cellStyle name="常规 23 64" xfId="29518"/>
    <cellStyle name="常规 23 59 2" xfId="29519"/>
    <cellStyle name="常规 23 64 2" xfId="29520"/>
    <cellStyle name="常规 23 6 14" xfId="29521"/>
    <cellStyle name="常规 23 6 15" xfId="29522"/>
    <cellStyle name="常规 23 6 16" xfId="29523"/>
    <cellStyle name="常规 23 6 17" xfId="29524"/>
    <cellStyle name="常规 23 6 18" xfId="29525"/>
    <cellStyle name="常规 23 6 19" xfId="29526"/>
    <cellStyle name="常规 23 65" xfId="29527"/>
    <cellStyle name="常规 23 70" xfId="29528"/>
    <cellStyle name="常规 23 65 2" xfId="29529"/>
    <cellStyle name="常规 23 70 2" xfId="29530"/>
    <cellStyle name="常规 23 66 2" xfId="29531"/>
    <cellStyle name="常规 23 71 2" xfId="29532"/>
    <cellStyle name="常规 23 67" xfId="29533"/>
    <cellStyle name="常规 23 72" xfId="29534"/>
    <cellStyle name="常规 23 67 2" xfId="29535"/>
    <cellStyle name="常规 23 72 2" xfId="29536"/>
    <cellStyle name="常规 23 68 2" xfId="29537"/>
    <cellStyle name="常规 23 73 2" xfId="29538"/>
    <cellStyle name="常规 23 69" xfId="29539"/>
    <cellStyle name="常规 23 74" xfId="29540"/>
    <cellStyle name="常规 23 69 2" xfId="29541"/>
    <cellStyle name="常规 23 7 14" xfId="29542"/>
    <cellStyle name="常规 23 7 15" xfId="29543"/>
    <cellStyle name="常规 23 7 16" xfId="29544"/>
    <cellStyle name="常规 23 7 18" xfId="29545"/>
    <cellStyle name="常规 23 7 19" xfId="29546"/>
    <cellStyle name="常规 23 7 9 2" xfId="29547"/>
    <cellStyle name="常规 23 75" xfId="29548"/>
    <cellStyle name="常规 23 80" xfId="29549"/>
    <cellStyle name="常规 23 75 2" xfId="29550"/>
    <cellStyle name="常规 23 76" xfId="29551"/>
    <cellStyle name="常规 23 81" xfId="29552"/>
    <cellStyle name="常规 27 4 4 2" xfId="29553"/>
    <cellStyle name="常规 32 4 4 2" xfId="29554"/>
    <cellStyle name="常规 23 77" xfId="29555"/>
    <cellStyle name="常规 23 82" xfId="29556"/>
    <cellStyle name="常规 3 12 4 2" xfId="29557"/>
    <cellStyle name="常规 27 4 4 3" xfId="29558"/>
    <cellStyle name="常规 23 78" xfId="29559"/>
    <cellStyle name="常规 23 83" xfId="29560"/>
    <cellStyle name="常规 27 4 4 4" xfId="29561"/>
    <cellStyle name="常规 23 79" xfId="29562"/>
    <cellStyle name="常规 23 84" xfId="29563"/>
    <cellStyle name="常规 23 8 16 2" xfId="29564"/>
    <cellStyle name="常规 23 8 17" xfId="29565"/>
    <cellStyle name="常规 23 8 17 2" xfId="29566"/>
    <cellStyle name="常规 27 4 4 5" xfId="29567"/>
    <cellStyle name="常规 23 85" xfId="29568"/>
    <cellStyle name="常规 23 90" xfId="29569"/>
    <cellStyle name="常规 23 86" xfId="29570"/>
    <cellStyle name="常规 23 91" xfId="29571"/>
    <cellStyle name="常规 5 9 3" xfId="29572"/>
    <cellStyle name="常规 23 88" xfId="29573"/>
    <cellStyle name="常规 23 93" xfId="29574"/>
    <cellStyle name="常规 5 9 4" xfId="29575"/>
    <cellStyle name="常规 23 89" xfId="29576"/>
    <cellStyle name="常规 23 94" xfId="29577"/>
    <cellStyle name="常规 23 9 13 2" xfId="29578"/>
    <cellStyle name="常规 23 9 14 2" xfId="29579"/>
    <cellStyle name="常规 23 9 15" xfId="29580"/>
    <cellStyle name="常规 3 39 7 2" xfId="29581"/>
    <cellStyle name="常规 3 44 7 2" xfId="29582"/>
    <cellStyle name="常规 23 9 15 2" xfId="29583"/>
    <cellStyle name="常规 23 9 16" xfId="29584"/>
    <cellStyle name="常规 23 9 16 2" xfId="29585"/>
    <cellStyle name="常规 23 9 17" xfId="29586"/>
    <cellStyle name="常规 23 9 17 2" xfId="29587"/>
    <cellStyle name="常规 23 9 18" xfId="29588"/>
    <cellStyle name="常规 23 9 9" xfId="29589"/>
    <cellStyle name="常规 5 9 5" xfId="29590"/>
    <cellStyle name="常规 23 95" xfId="29591"/>
    <cellStyle name="常规 23 97" xfId="29592"/>
    <cellStyle name="常规 23 99" xfId="29593"/>
    <cellStyle name="常规 24 2 3 10" xfId="29594"/>
    <cellStyle name="常规 24 2 3 6" xfId="29595"/>
    <cellStyle name="常规 24 2 3 8" xfId="29596"/>
    <cellStyle name="常规 26 46 8 2" xfId="29597"/>
    <cellStyle name="常规 24 2 3 9" xfId="29598"/>
    <cellStyle name="常规 24 3 2 6" xfId="29599"/>
    <cellStyle name="常规 24 3 2 7" xfId="29600"/>
    <cellStyle name="常规 24 3 2 8" xfId="29601"/>
    <cellStyle name="常规 24 4 2 8" xfId="29602"/>
    <cellStyle name="常规 24 4 7 2" xfId="29603"/>
    <cellStyle name="常规 24 47" xfId="29604"/>
    <cellStyle name="常规 24 5 3" xfId="29605"/>
    <cellStyle name="常规 24 6 3" xfId="29606"/>
    <cellStyle name="常规 26 35 17" xfId="29607"/>
    <cellStyle name="常规 26 40 17" xfId="29608"/>
    <cellStyle name="常规 24 7 3" xfId="29609"/>
    <cellStyle name="常规 24 8 3" xfId="29610"/>
    <cellStyle name="常规 24 9 3" xfId="29611"/>
    <cellStyle name="常规 72 2 3" xfId="29612"/>
    <cellStyle name="常规 67 2 3" xfId="29613"/>
    <cellStyle name="常规 25 12" xfId="29614"/>
    <cellStyle name="常规 30 12" xfId="29615"/>
    <cellStyle name="常规 27 14 17" xfId="29616"/>
    <cellStyle name="常规 72 2 3 2" xfId="29617"/>
    <cellStyle name="常规 67 2 3 2" xfId="29618"/>
    <cellStyle name="常规 25 12 2" xfId="29619"/>
    <cellStyle name="常规 30 12 2" xfId="29620"/>
    <cellStyle name="常规 27 14 17 2" xfId="29621"/>
    <cellStyle name="常规 8 41 15 2" xfId="29622"/>
    <cellStyle name="常规 8 36 15 2" xfId="29623"/>
    <cellStyle name="常规 25 12 3" xfId="29624"/>
    <cellStyle name="常规 72 2 4" xfId="29625"/>
    <cellStyle name="常规 67 2 4" xfId="29626"/>
    <cellStyle name="常规 25 13" xfId="29627"/>
    <cellStyle name="常规 30 13" xfId="29628"/>
    <cellStyle name="常规 27 14 18" xfId="29629"/>
    <cellStyle name="常规 33 18 15" xfId="29630"/>
    <cellStyle name="常规 33 23 15" xfId="29631"/>
    <cellStyle name="常规 25 13 2" xfId="29632"/>
    <cellStyle name="常规 30 13 2" xfId="29633"/>
    <cellStyle name="常规 33 18 16" xfId="29634"/>
    <cellStyle name="常规 33 23 16" xfId="29635"/>
    <cellStyle name="常规 8 41 16 2" xfId="29636"/>
    <cellStyle name="常规 8 36 16 2" xfId="29637"/>
    <cellStyle name="常规 25 13 3" xfId="29638"/>
    <cellStyle name="常规 25 14" xfId="29639"/>
    <cellStyle name="常规 30 14" xfId="29640"/>
    <cellStyle name="常规 25 14 2" xfId="29641"/>
    <cellStyle name="常规 30 14 2" xfId="29642"/>
    <cellStyle name="常规 8 41 17 2" xfId="29643"/>
    <cellStyle name="常规 8 36 17 2" xfId="29644"/>
    <cellStyle name="常规 25 14 3" xfId="29645"/>
    <cellStyle name="常规 25 15" xfId="29646"/>
    <cellStyle name="常规 25 20" xfId="29647"/>
    <cellStyle name="常规 30 15" xfId="29648"/>
    <cellStyle name="常规 30 20" xfId="29649"/>
    <cellStyle name="常规 25 2 2 2" xfId="29650"/>
    <cellStyle name="常规 30 2 2 2" xfId="29651"/>
    <cellStyle name="常规 26 39 16 2" xfId="29652"/>
    <cellStyle name="常规 26 44 16 2" xfId="29653"/>
    <cellStyle name="常规 27 14 3 2 2" xfId="29654"/>
    <cellStyle name="常规 25 2 2 2 2" xfId="29655"/>
    <cellStyle name="常规 30 2 2 2 2" xfId="29656"/>
    <cellStyle name="常规 25 15 2" xfId="29657"/>
    <cellStyle name="常规 30 15 2" xfId="29658"/>
    <cellStyle name="常规 25 16" xfId="29659"/>
    <cellStyle name="常规 25 21" xfId="29660"/>
    <cellStyle name="常规 30 16" xfId="29661"/>
    <cellStyle name="常规 30 21" xfId="29662"/>
    <cellStyle name="常规 25 2 2 3" xfId="29663"/>
    <cellStyle name="常规 30 2 2 3" xfId="29664"/>
    <cellStyle name="常规 25 16 2" xfId="29665"/>
    <cellStyle name="常规 30 16 2" xfId="29666"/>
    <cellStyle name="常规 25 17" xfId="29667"/>
    <cellStyle name="常规 25 22" xfId="29668"/>
    <cellStyle name="常规 30 17" xfId="29669"/>
    <cellStyle name="常规 30 22" xfId="29670"/>
    <cellStyle name="常规 25 2 2 4" xfId="29671"/>
    <cellStyle name="常规 30 2 2 4" xfId="29672"/>
    <cellStyle name="常规 25 18" xfId="29673"/>
    <cellStyle name="常规 25 23" xfId="29674"/>
    <cellStyle name="常规 30 18" xfId="29675"/>
    <cellStyle name="常规 30 23" xfId="29676"/>
    <cellStyle name="常规 25 2 2 5" xfId="29677"/>
    <cellStyle name="常规 30 2 2 5" xfId="29678"/>
    <cellStyle name="常规 33 19 15" xfId="29679"/>
    <cellStyle name="常规 33 24 15" xfId="29680"/>
    <cellStyle name="常规 25 18 2" xfId="29681"/>
    <cellStyle name="常规 30 18 2" xfId="29682"/>
    <cellStyle name="常规 25 19" xfId="29683"/>
    <cellStyle name="常规 25 24" xfId="29684"/>
    <cellStyle name="常规 30 19" xfId="29685"/>
    <cellStyle name="常规 30 24" xfId="29686"/>
    <cellStyle name="常规 25 2 2 6" xfId="29687"/>
    <cellStyle name="常规 30 2 2 6" xfId="29688"/>
    <cellStyle name="常规 25 19 2" xfId="29689"/>
    <cellStyle name="常规 30 19 2" xfId="29690"/>
    <cellStyle name="常规 25 2 10" xfId="29691"/>
    <cellStyle name="常规 30 2 10" xfId="29692"/>
    <cellStyle name="常规 25 2 10 2" xfId="29693"/>
    <cellStyle name="常规 25 2 11" xfId="29694"/>
    <cellStyle name="常规 30 2 11" xfId="29695"/>
    <cellStyle name="常规 25 2 2" xfId="29696"/>
    <cellStyle name="常规 30 2 2" xfId="29697"/>
    <cellStyle name="常规 26 39 16" xfId="29698"/>
    <cellStyle name="常规 26 44 16" xfId="29699"/>
    <cellStyle name="常规 27 14 3 2" xfId="29700"/>
    <cellStyle name="常规 25 2 2 11" xfId="29701"/>
    <cellStyle name="常规 25 25" xfId="29702"/>
    <cellStyle name="常规 30 25" xfId="29703"/>
    <cellStyle name="常规 25 2 2 7" xfId="29704"/>
    <cellStyle name="常规 30 2 2 7" xfId="29705"/>
    <cellStyle name="常规 25 2 2 8" xfId="29706"/>
    <cellStyle name="常规 30 2 2 8" xfId="29707"/>
    <cellStyle name="常规 25 2 2 9" xfId="29708"/>
    <cellStyle name="常规 25 2 3" xfId="29709"/>
    <cellStyle name="常规 30 2 3" xfId="29710"/>
    <cellStyle name="常规 26 39 17" xfId="29711"/>
    <cellStyle name="常规 26 44 17" xfId="29712"/>
    <cellStyle name="常规 27 14 3 3" xfId="29713"/>
    <cellStyle name="常规 25 2 3 2" xfId="29714"/>
    <cellStyle name="常规 30 2 3 2" xfId="29715"/>
    <cellStyle name="常规 26 39 17 2" xfId="29716"/>
    <cellStyle name="常规 26 44 17 2" xfId="29717"/>
    <cellStyle name="常规 27 14 3 3 2" xfId="29718"/>
    <cellStyle name="常规 25 2 3 3" xfId="29719"/>
    <cellStyle name="常规 30 2 3 3" xfId="29720"/>
    <cellStyle name="常规 25 2 4" xfId="29721"/>
    <cellStyle name="常规 30 2 4" xfId="29722"/>
    <cellStyle name="常规 26 39 18" xfId="29723"/>
    <cellStyle name="常规 26 44 18" xfId="29724"/>
    <cellStyle name="常规 27 14 3 4" xfId="29725"/>
    <cellStyle name="常规 25 2 4 2" xfId="29726"/>
    <cellStyle name="常规 30 2 4 2" xfId="29727"/>
    <cellStyle name="常规 25 2 4 3" xfId="29728"/>
    <cellStyle name="常规 25 2 5 2" xfId="29729"/>
    <cellStyle name="常规 30 2 5 2" xfId="29730"/>
    <cellStyle name="常规 25 2 5 3" xfId="29731"/>
    <cellStyle name="常规 25 2 6" xfId="29732"/>
    <cellStyle name="常规 30 2 6" xfId="29733"/>
    <cellStyle name="常规 25 2 6 2" xfId="29734"/>
    <cellStyle name="常规 25 2 7" xfId="29735"/>
    <cellStyle name="常规 30 2 7" xfId="29736"/>
    <cellStyle name="常规 26 15" xfId="29737"/>
    <cellStyle name="常规 26 20" xfId="29738"/>
    <cellStyle name="常规 31 15" xfId="29739"/>
    <cellStyle name="常规 31 20" xfId="29740"/>
    <cellStyle name="常规 25 2 7 2" xfId="29741"/>
    <cellStyle name="常规 25 2 8" xfId="29742"/>
    <cellStyle name="常规 30 2 8" xfId="29743"/>
    <cellStyle name="常规 26 65" xfId="29744"/>
    <cellStyle name="常规 26 70" xfId="29745"/>
    <cellStyle name="常规 25 2 8 2" xfId="29746"/>
    <cellStyle name="常规 25 2 9" xfId="29747"/>
    <cellStyle name="常规 30 2 9" xfId="29748"/>
    <cellStyle name="常规 25 2 9 2" xfId="29749"/>
    <cellStyle name="常规 25 3" xfId="29750"/>
    <cellStyle name="常规 30 3" xfId="29751"/>
    <cellStyle name="常规 27 14 4" xfId="29752"/>
    <cellStyle name="常规 25 3 10" xfId="29753"/>
    <cellStyle name="常规 30 3 10" xfId="29754"/>
    <cellStyle name="常规 25 3 2" xfId="29755"/>
    <cellStyle name="常规 30 3 2" xfId="29756"/>
    <cellStyle name="常规 27 14 4 2" xfId="29757"/>
    <cellStyle name="常规 25 3 2 8" xfId="29758"/>
    <cellStyle name="常规 30 3 2 8" xfId="29759"/>
    <cellStyle name="常规 25 3 3" xfId="29760"/>
    <cellStyle name="常规 30 3 3" xfId="29761"/>
    <cellStyle name="常规 27 14 4 3" xfId="29762"/>
    <cellStyle name="常规 25 3 4" xfId="29763"/>
    <cellStyle name="常规 30 3 4" xfId="29764"/>
    <cellStyle name="常规 27 14 4 4" xfId="29765"/>
    <cellStyle name="常规 25 3 6" xfId="29766"/>
    <cellStyle name="常规 30 3 6" xfId="29767"/>
    <cellStyle name="常规 25 3 7" xfId="29768"/>
    <cellStyle name="常规 30 3 7" xfId="29769"/>
    <cellStyle name="常规 25 3 8" xfId="29770"/>
    <cellStyle name="常规 30 3 8" xfId="29771"/>
    <cellStyle name="常规 27 15 10 2" xfId="29772"/>
    <cellStyle name="常规 27 20 10 2" xfId="29773"/>
    <cellStyle name="常规 25 3 9" xfId="29774"/>
    <cellStyle name="常规 30 3 9" xfId="29775"/>
    <cellStyle name="常规 25 4" xfId="29776"/>
    <cellStyle name="常规 30 4" xfId="29777"/>
    <cellStyle name="常规 27 14 5" xfId="29778"/>
    <cellStyle name="常规 25 4 10" xfId="29779"/>
    <cellStyle name="常规 30 4 10" xfId="29780"/>
    <cellStyle name="常规 25 4 2" xfId="29781"/>
    <cellStyle name="常规 30 4 2" xfId="29782"/>
    <cellStyle name="常规 27 14 5 2" xfId="29783"/>
    <cellStyle name="常规 25 4 2 2" xfId="29784"/>
    <cellStyle name="常规 30 4 2 2" xfId="29785"/>
    <cellStyle name="常规 25 4 2 3" xfId="29786"/>
    <cellStyle name="常规 30 4 2 3" xfId="29787"/>
    <cellStyle name="常规 25 4 3" xfId="29788"/>
    <cellStyle name="常规 30 4 3" xfId="29789"/>
    <cellStyle name="常规 25 4 3 2" xfId="29790"/>
    <cellStyle name="常规 30 4 3 2" xfId="29791"/>
    <cellStyle name="常规 25 4 3 3" xfId="29792"/>
    <cellStyle name="常规 30 4 3 3" xfId="29793"/>
    <cellStyle name="常规 25 4 4" xfId="29794"/>
    <cellStyle name="常规 30 4 4" xfId="29795"/>
    <cellStyle name="常规 25 4 4 2" xfId="29796"/>
    <cellStyle name="常规 30 4 4 2" xfId="29797"/>
    <cellStyle name="常规 25 4 4 3" xfId="29798"/>
    <cellStyle name="常规 30 4 4 3" xfId="29799"/>
    <cellStyle name="常规 25 4 5 2" xfId="29800"/>
    <cellStyle name="常规 30 4 5 2" xfId="29801"/>
    <cellStyle name="常规 25 4 6" xfId="29802"/>
    <cellStyle name="常规 30 4 6" xfId="29803"/>
    <cellStyle name="常规 25 4 6 2" xfId="29804"/>
    <cellStyle name="常规 30 4 6 2" xfId="29805"/>
    <cellStyle name="常规 25 4 7" xfId="29806"/>
    <cellStyle name="常规 30 4 7" xfId="29807"/>
    <cellStyle name="常规 25 4 7 2" xfId="29808"/>
    <cellStyle name="常规 30 4 7 2" xfId="29809"/>
    <cellStyle name="常规 25 4 8" xfId="29810"/>
    <cellStyle name="常规 30 4 8" xfId="29811"/>
    <cellStyle name="常规 27 15 11 2" xfId="29812"/>
    <cellStyle name="常规 27 20 11 2" xfId="29813"/>
    <cellStyle name="常规 25 4 9" xfId="29814"/>
    <cellStyle name="常规 30 4 9" xfId="29815"/>
    <cellStyle name="常规 25 5" xfId="29816"/>
    <cellStyle name="常规 30 5" xfId="29817"/>
    <cellStyle name="常规 27 14 6" xfId="29818"/>
    <cellStyle name="常规 25 5 2" xfId="29819"/>
    <cellStyle name="常规 30 5 2" xfId="29820"/>
    <cellStyle name="常规 27 14 6 2" xfId="29821"/>
    <cellStyle name="常规 25 5 2 2" xfId="29822"/>
    <cellStyle name="常规 25 5 3" xfId="29823"/>
    <cellStyle name="常规 30 5 3" xfId="29824"/>
    <cellStyle name="常规 25 5 4" xfId="29825"/>
    <cellStyle name="常规 25 5 6" xfId="29826"/>
    <cellStyle name="常规 25 5 7" xfId="29827"/>
    <cellStyle name="常规 25 6" xfId="29828"/>
    <cellStyle name="常规 30 6" xfId="29829"/>
    <cellStyle name="常规 27 14 7" xfId="29830"/>
    <cellStyle name="常规 25 6 2" xfId="29831"/>
    <cellStyle name="常规 30 6 2" xfId="29832"/>
    <cellStyle name="常规 27 14 7 2" xfId="29833"/>
    <cellStyle name="常规 25 6 2 2" xfId="29834"/>
    <cellStyle name="常规 25 6 3" xfId="29835"/>
    <cellStyle name="常规 30 6 3" xfId="29836"/>
    <cellStyle name="常规 25 6 4" xfId="29837"/>
    <cellStyle name="常规 25 6 6" xfId="29838"/>
    <cellStyle name="常规 25 6 7" xfId="29839"/>
    <cellStyle name="常规 25 7" xfId="29840"/>
    <cellStyle name="常规 30 7" xfId="29841"/>
    <cellStyle name="常规 27 14 8" xfId="29842"/>
    <cellStyle name="常规 25 7 2" xfId="29843"/>
    <cellStyle name="常规 30 7 2" xfId="29844"/>
    <cellStyle name="常规 26 45 16" xfId="29845"/>
    <cellStyle name="常规 27 14 8 2" xfId="29846"/>
    <cellStyle name="常规 25 7 3" xfId="29847"/>
    <cellStyle name="常规 30 7 3" xfId="29848"/>
    <cellStyle name="常规 26 45 17" xfId="29849"/>
    <cellStyle name="常规 25 8 2" xfId="29850"/>
    <cellStyle name="常规 30 8 2" xfId="29851"/>
    <cellStyle name="常规 27 14 9 2" xfId="29852"/>
    <cellStyle name="常规 25 8 3" xfId="29853"/>
    <cellStyle name="常规 30 8 3" xfId="29854"/>
    <cellStyle name="常规 25 9" xfId="29855"/>
    <cellStyle name="常规 30 9" xfId="29856"/>
    <cellStyle name="常规 25 9 2" xfId="29857"/>
    <cellStyle name="常规 30 9 2" xfId="29858"/>
    <cellStyle name="常规 25 9 2 2" xfId="29859"/>
    <cellStyle name="常规 25 9 3" xfId="29860"/>
    <cellStyle name="常规 30 9 3" xfId="29861"/>
    <cellStyle name="常规 25 9 4" xfId="29862"/>
    <cellStyle name="常规 26 10" xfId="29863"/>
    <cellStyle name="常规 31 10" xfId="29864"/>
    <cellStyle name="常规 27 15 15" xfId="29865"/>
    <cellStyle name="常规 27 20 15" xfId="29866"/>
    <cellStyle name="常规 26 10 11 2" xfId="29867"/>
    <cellStyle name="常规 26 10 12 2" xfId="29868"/>
    <cellStyle name="常规 26 10 13" xfId="29869"/>
    <cellStyle name="常规 26 10 13 2" xfId="29870"/>
    <cellStyle name="常规 26 10 14" xfId="29871"/>
    <cellStyle name="常规 26 10 14 2" xfId="29872"/>
    <cellStyle name="常规 26 10 15" xfId="29873"/>
    <cellStyle name="常规 26 10 15 2" xfId="29874"/>
    <cellStyle name="常规 26 10 17 2" xfId="29875"/>
    <cellStyle name="常规 26 10 2" xfId="29876"/>
    <cellStyle name="常规 31 10 2" xfId="29877"/>
    <cellStyle name="常规 27 15 15 2" xfId="29878"/>
    <cellStyle name="常规 27 20 15 2" xfId="29879"/>
    <cellStyle name="常规 26 10 2 2" xfId="29880"/>
    <cellStyle name="常规 26 10 4 2" xfId="29881"/>
    <cellStyle name="常规 26 10 5" xfId="29882"/>
    <cellStyle name="常规 26 10 5 2" xfId="29883"/>
    <cellStyle name="常规 26 10 6" xfId="29884"/>
    <cellStyle name="常规 26 10 6 2" xfId="29885"/>
    <cellStyle name="常规 26 10 7" xfId="29886"/>
    <cellStyle name="常规 26 10 7 2" xfId="29887"/>
    <cellStyle name="常规 26 10 8" xfId="29888"/>
    <cellStyle name="常规 26 10 8 2" xfId="29889"/>
    <cellStyle name="常规 26 10 9" xfId="29890"/>
    <cellStyle name="常规 26 10 9 2" xfId="29891"/>
    <cellStyle name="常规 72 7 2" xfId="29892"/>
    <cellStyle name="常规 67 7 2" xfId="29893"/>
    <cellStyle name="常规 26 11" xfId="29894"/>
    <cellStyle name="常规 31 11" xfId="29895"/>
    <cellStyle name="常规 27 15 16" xfId="29896"/>
    <cellStyle name="常规 27 20 16" xfId="29897"/>
    <cellStyle name="常规 26 11 10" xfId="29898"/>
    <cellStyle name="常规 26 11 10 2" xfId="29899"/>
    <cellStyle name="常规 26 11 11" xfId="29900"/>
    <cellStyle name="常规 26 11 11 2" xfId="29901"/>
    <cellStyle name="常规 26 11 12" xfId="29902"/>
    <cellStyle name="常规 26 11 12 2" xfId="29903"/>
    <cellStyle name="常规 26 11 13" xfId="29904"/>
    <cellStyle name="常规 26 11 14" xfId="29905"/>
    <cellStyle name="常规 26 11 14 2" xfId="29906"/>
    <cellStyle name="常规 26 11 15" xfId="29907"/>
    <cellStyle name="常规 26 11 15 2" xfId="29908"/>
    <cellStyle name="常规 26 11 16" xfId="29909"/>
    <cellStyle name="常规 26 11 16 2" xfId="29910"/>
    <cellStyle name="常规 26 11 17 2" xfId="29911"/>
    <cellStyle name="常规 26 11 18" xfId="29912"/>
    <cellStyle name="常规 26 11 4 2" xfId="29913"/>
    <cellStyle name="常规 26 11 5" xfId="29914"/>
    <cellStyle name="常规 26 11 5 2" xfId="29915"/>
    <cellStyle name="常规 26 11 6" xfId="29916"/>
    <cellStyle name="千位分隔 2 3 29" xfId="29917"/>
    <cellStyle name="常规 26 11 6 2" xfId="29918"/>
    <cellStyle name="常规 26 11 7 2" xfId="29919"/>
    <cellStyle name="常规 26 11 8 2" xfId="29920"/>
    <cellStyle name="常规 26 11 9 2" xfId="29921"/>
    <cellStyle name="常规 26 12" xfId="29922"/>
    <cellStyle name="常规 31 12" xfId="29923"/>
    <cellStyle name="常规 27 15 17" xfId="29924"/>
    <cellStyle name="常规 27 20 17" xfId="29925"/>
    <cellStyle name="常规 26 12 10" xfId="29926"/>
    <cellStyle name="常规 26 12 10 2" xfId="29927"/>
    <cellStyle name="常规 26 12 11" xfId="29928"/>
    <cellStyle name="常规 26 12 11 2" xfId="29929"/>
    <cellStyle name="常规 26 12 12" xfId="29930"/>
    <cellStyle name="常规 26 12 12 2" xfId="29931"/>
    <cellStyle name="常规 26 12 13" xfId="29932"/>
    <cellStyle name="常规 26 12 13 2" xfId="29933"/>
    <cellStyle name="常规 26 12 14" xfId="29934"/>
    <cellStyle name="常规 26 12 14 2" xfId="29935"/>
    <cellStyle name="常规 26 12 15" xfId="29936"/>
    <cellStyle name="常规 26 12 20" xfId="29937"/>
    <cellStyle name="常规 26 12 15 2" xfId="29938"/>
    <cellStyle name="常规 26 12 16 2" xfId="29939"/>
    <cellStyle name="常规 26 12 17" xfId="29940"/>
    <cellStyle name="常规 26 12 18" xfId="29941"/>
    <cellStyle name="常规 26 12 18 2" xfId="29942"/>
    <cellStyle name="常规 26 12 19" xfId="29943"/>
    <cellStyle name="常规 26 12 4 2" xfId="29944"/>
    <cellStyle name="常规 26 12 5" xfId="29945"/>
    <cellStyle name="常规 26 12 5 2" xfId="29946"/>
    <cellStyle name="常规 26 12 6" xfId="29947"/>
    <cellStyle name="常规 26 12 6 2" xfId="29948"/>
    <cellStyle name="常规 26 12 7" xfId="29949"/>
    <cellStyle name="常规 26 12 7 2" xfId="29950"/>
    <cellStyle name="常规 26 12 8 2" xfId="29951"/>
    <cellStyle name="常规 26 12 9" xfId="29952"/>
    <cellStyle name="常规 26 12 9 2" xfId="29953"/>
    <cellStyle name="常规 26 13" xfId="29954"/>
    <cellStyle name="常规 31 13" xfId="29955"/>
    <cellStyle name="常规 27 15 18" xfId="29956"/>
    <cellStyle name="常规 27 20 18" xfId="29957"/>
    <cellStyle name="常规 26 13 10" xfId="29958"/>
    <cellStyle name="常规 26 13 11 2" xfId="29959"/>
    <cellStyle name="常规 26 13 12" xfId="29960"/>
    <cellStyle name="常规 26 13 12 2" xfId="29961"/>
    <cellStyle name="常规 26 13 13" xfId="29962"/>
    <cellStyle name="常规 26 13 13 2" xfId="29963"/>
    <cellStyle name="常规 26 13 14 2" xfId="29964"/>
    <cellStyle name="常规 26 13 15" xfId="29965"/>
    <cellStyle name="常规 26 13 15 2" xfId="29966"/>
    <cellStyle name="常规 26 13 16 2" xfId="29967"/>
    <cellStyle name="常规 26 13 17" xfId="29968"/>
    <cellStyle name="常规 26 13 17 2" xfId="29969"/>
    <cellStyle name="常规 26 13 18" xfId="29970"/>
    <cellStyle name="常规 26 13 2" xfId="29971"/>
    <cellStyle name="常规 31 13 2" xfId="29972"/>
    <cellStyle name="常规 26 13 2 2" xfId="29973"/>
    <cellStyle name="常规 26 13 4 2" xfId="29974"/>
    <cellStyle name="常规 26 13 5" xfId="29975"/>
    <cellStyle name="常规 26 13 5 2" xfId="29976"/>
    <cellStyle name="常规 26 13 6" xfId="29977"/>
    <cellStyle name="常规 26 13 6 2" xfId="29978"/>
    <cellStyle name="常规 26 13 7" xfId="29979"/>
    <cellStyle name="常规 26 13 7 2" xfId="29980"/>
    <cellStyle name="常规 26 13 8 2" xfId="29981"/>
    <cellStyle name="常规 26 13 9" xfId="29982"/>
    <cellStyle name="常规 26 13 9 2" xfId="29983"/>
    <cellStyle name="常规 26 14" xfId="29984"/>
    <cellStyle name="常规 31 14" xfId="29985"/>
    <cellStyle name="常规 26 14 10" xfId="29986"/>
    <cellStyle name="常规 26 35 13" xfId="29987"/>
    <cellStyle name="常规 26 40 13" xfId="29988"/>
    <cellStyle name="常规 26 14 10 2" xfId="29989"/>
    <cellStyle name="常规 26 14 11" xfId="29990"/>
    <cellStyle name="常规 26 14 11 2" xfId="29991"/>
    <cellStyle name="常规 26 14 12" xfId="29992"/>
    <cellStyle name="常规 26 14 12 2" xfId="29993"/>
    <cellStyle name="常规 26 14 13" xfId="29994"/>
    <cellStyle name="常规 26 14 13 2" xfId="29995"/>
    <cellStyle name="常规 26 14 14 2" xfId="29996"/>
    <cellStyle name="常规 26 14 15" xfId="29997"/>
    <cellStyle name="常规 26 36 13" xfId="29998"/>
    <cellStyle name="常规 26 41 13" xfId="29999"/>
    <cellStyle name="常规 26 14 15 2" xfId="30000"/>
    <cellStyle name="常规 26 14 2" xfId="30001"/>
    <cellStyle name="常规 31 14 2" xfId="30002"/>
    <cellStyle name="常规 26 14 2 2" xfId="30003"/>
    <cellStyle name="常规 26 14 4 2" xfId="30004"/>
    <cellStyle name="常规 26 14 5" xfId="30005"/>
    <cellStyle name="常规 26 14 5 2" xfId="30006"/>
    <cellStyle name="常规 26 14 6" xfId="30007"/>
    <cellStyle name="常规 26 14 6 2" xfId="30008"/>
    <cellStyle name="常规 26 14 7" xfId="30009"/>
    <cellStyle name="常规 26 14 7 2" xfId="30010"/>
    <cellStyle name="常规 26 14 8" xfId="30011"/>
    <cellStyle name="常规 26 14 8 2" xfId="30012"/>
    <cellStyle name="常规 26 14 9" xfId="30013"/>
    <cellStyle name="常规 26 14 9 2" xfId="30014"/>
    <cellStyle name="常规 26 15 11 2" xfId="30015"/>
    <cellStyle name="常规 26 20 11 2" xfId="30016"/>
    <cellStyle name="常规 26 15 12" xfId="30017"/>
    <cellStyle name="常规 26 20 12" xfId="30018"/>
    <cellStyle name="常规 26 15 12 2" xfId="30019"/>
    <cellStyle name="常规 26 20 12 2" xfId="30020"/>
    <cellStyle name="常规 26 15 13" xfId="30021"/>
    <cellStyle name="常规 26 20 13" xfId="30022"/>
    <cellStyle name="常规 26 15 13 2" xfId="30023"/>
    <cellStyle name="常规 26 20 13 2" xfId="30024"/>
    <cellStyle name="常规 26 15 14" xfId="30025"/>
    <cellStyle name="常规 26 20 14" xfId="30026"/>
    <cellStyle name="常规 26 15 14 2" xfId="30027"/>
    <cellStyle name="常规 26 20 14 2" xfId="30028"/>
    <cellStyle name="常规 26 15 15" xfId="30029"/>
    <cellStyle name="常规 26 20 15" xfId="30030"/>
    <cellStyle name="常规 26 15 15 2" xfId="30031"/>
    <cellStyle name="常规 26 20 15 2" xfId="30032"/>
    <cellStyle name="常规 26 15 2" xfId="30033"/>
    <cellStyle name="常规 26 20 2" xfId="30034"/>
    <cellStyle name="常规 31 15 2" xfId="30035"/>
    <cellStyle name="常规 26 15 3" xfId="30036"/>
    <cellStyle name="常规 26 20 3" xfId="30037"/>
    <cellStyle name="常规 26 15 4" xfId="30038"/>
    <cellStyle name="常规 26 20 4" xfId="30039"/>
    <cellStyle name="常规 26 15 5" xfId="30040"/>
    <cellStyle name="常规 26 20 5" xfId="30041"/>
    <cellStyle name="常规 26 15 6" xfId="30042"/>
    <cellStyle name="常规 26 20 6" xfId="30043"/>
    <cellStyle name="常规 26 15 7" xfId="30044"/>
    <cellStyle name="常规 26 20 7" xfId="30045"/>
    <cellStyle name="常规 26 15 8" xfId="30046"/>
    <cellStyle name="常规 26 20 8" xfId="30047"/>
    <cellStyle name="常规 26 15 9" xfId="30048"/>
    <cellStyle name="常规 26 20 9" xfId="30049"/>
    <cellStyle name="常规 26 16" xfId="30050"/>
    <cellStyle name="常规 26 21" xfId="30051"/>
    <cellStyle name="常规 31 16" xfId="30052"/>
    <cellStyle name="常规 31 21" xfId="30053"/>
    <cellStyle name="常规 26 16 13 2" xfId="30054"/>
    <cellStyle name="常规 26 21 13 2" xfId="30055"/>
    <cellStyle name="常规 6 34 18" xfId="30056"/>
    <cellStyle name="常规 6 29 18" xfId="30057"/>
    <cellStyle name="常规 26 16 14 2" xfId="30058"/>
    <cellStyle name="常规 26 21 14 2" xfId="30059"/>
    <cellStyle name="常规 26 16 15 2" xfId="30060"/>
    <cellStyle name="常规 26 21 15 2" xfId="30061"/>
    <cellStyle name="常规 26 16 16" xfId="30062"/>
    <cellStyle name="常规 26 21 16" xfId="30063"/>
    <cellStyle name="常规 26 16 16 2" xfId="30064"/>
    <cellStyle name="常规 26 21 16 2" xfId="30065"/>
    <cellStyle name="常规 26 16 17 2" xfId="30066"/>
    <cellStyle name="常规 26 21 17 2" xfId="30067"/>
    <cellStyle name="常规 26 16 18" xfId="30068"/>
    <cellStyle name="常规 26 21 18" xfId="30069"/>
    <cellStyle name="常规 26 16 2" xfId="30070"/>
    <cellStyle name="常规 26 21 2" xfId="30071"/>
    <cellStyle name="常规 31 16 2" xfId="30072"/>
    <cellStyle name="常规 26 16 2 2" xfId="30073"/>
    <cellStyle name="常规 26 21 2 2" xfId="30074"/>
    <cellStyle name="常规 26 16 3" xfId="30075"/>
    <cellStyle name="常规 26 21 3" xfId="30076"/>
    <cellStyle name="常规 26 16 3 2" xfId="30077"/>
    <cellStyle name="常规 26 21 3 2" xfId="30078"/>
    <cellStyle name="常规 26 16 4" xfId="30079"/>
    <cellStyle name="常规 26 21 4" xfId="30080"/>
    <cellStyle name="常规 26 16 4 2" xfId="30081"/>
    <cellStyle name="常规 26 21 4 2" xfId="30082"/>
    <cellStyle name="常规 26 16 5" xfId="30083"/>
    <cellStyle name="常规 26 21 5" xfId="30084"/>
    <cellStyle name="常规 26 16 5 2" xfId="30085"/>
    <cellStyle name="常规 26 21 5 2" xfId="30086"/>
    <cellStyle name="常规 26 16 6" xfId="30087"/>
    <cellStyle name="常规 26 21 6" xfId="30088"/>
    <cellStyle name="常规 26 16 6 2" xfId="30089"/>
    <cellStyle name="常规 26 21 6 2" xfId="30090"/>
    <cellStyle name="常规 26 16 7" xfId="30091"/>
    <cellStyle name="常规 26 21 7" xfId="30092"/>
    <cellStyle name="常规 26 16 8" xfId="30093"/>
    <cellStyle name="常规 26 21 8" xfId="30094"/>
    <cellStyle name="常规 26 16 8 2" xfId="30095"/>
    <cellStyle name="常规 26 21 8 2" xfId="30096"/>
    <cellStyle name="常规 26 16 9" xfId="30097"/>
    <cellStyle name="常规 26 21 9" xfId="30098"/>
    <cellStyle name="常规 26 16 9 2" xfId="30099"/>
    <cellStyle name="常规 26 21 9 2" xfId="30100"/>
    <cellStyle name="常规 26 17" xfId="30101"/>
    <cellStyle name="常规 26 22" xfId="30102"/>
    <cellStyle name="常规 31 17" xfId="30103"/>
    <cellStyle name="常规 31 22" xfId="30104"/>
    <cellStyle name="常规 26 17 14 2" xfId="30105"/>
    <cellStyle name="常规 26 22 14 2" xfId="30106"/>
    <cellStyle name="常规 26 17 15 2" xfId="30107"/>
    <cellStyle name="常规 26 22 15 2" xfId="30108"/>
    <cellStyle name="常规 26 17 16 2" xfId="30109"/>
    <cellStyle name="常规 26 22 16 2" xfId="30110"/>
    <cellStyle name="常规 26 17 17" xfId="30111"/>
    <cellStyle name="常规 26 22 17" xfId="30112"/>
    <cellStyle name="常规 26 17 17 2" xfId="30113"/>
    <cellStyle name="常规 26 22 17 2" xfId="30114"/>
    <cellStyle name="常规 26 17 18" xfId="30115"/>
    <cellStyle name="常规 26 22 18" xfId="30116"/>
    <cellStyle name="常规 26 17 2" xfId="30117"/>
    <cellStyle name="常规 26 22 2" xfId="30118"/>
    <cellStyle name="常规 31 17 2" xfId="30119"/>
    <cellStyle name="常规 26 17 3" xfId="30120"/>
    <cellStyle name="常规 26 22 3" xfId="30121"/>
    <cellStyle name="常规 26 17 3 2" xfId="30122"/>
    <cellStyle name="常规 26 22 3 2" xfId="30123"/>
    <cellStyle name="常规 26 17 4" xfId="30124"/>
    <cellStyle name="常规 26 22 4" xfId="30125"/>
    <cellStyle name="常规 26 17 4 2" xfId="30126"/>
    <cellStyle name="常规 26 22 4 2" xfId="30127"/>
    <cellStyle name="常规 26 17 5" xfId="30128"/>
    <cellStyle name="常规 26 22 5" xfId="30129"/>
    <cellStyle name="常规 26 17 5 2" xfId="30130"/>
    <cellStyle name="常规 26 22 5 2" xfId="30131"/>
    <cellStyle name="常规 26 17 6" xfId="30132"/>
    <cellStyle name="常规 26 22 6" xfId="30133"/>
    <cellStyle name="常规 26 17 6 2" xfId="30134"/>
    <cellStyle name="常规 26 22 6 2" xfId="30135"/>
    <cellStyle name="常规 26 17 7" xfId="30136"/>
    <cellStyle name="常规 26 22 7" xfId="30137"/>
    <cellStyle name="常规 26 17 8" xfId="30138"/>
    <cellStyle name="常规 26 22 8" xfId="30139"/>
    <cellStyle name="常规 26 17 8 2" xfId="30140"/>
    <cellStyle name="常规 26 22 8 2" xfId="30141"/>
    <cellStyle name="常规 26 17 9" xfId="30142"/>
    <cellStyle name="常规 26 22 9" xfId="30143"/>
    <cellStyle name="常规 26 17 9 2" xfId="30144"/>
    <cellStyle name="常规 26 22 9 2" xfId="30145"/>
    <cellStyle name="常规 26 18" xfId="30146"/>
    <cellStyle name="常规 26 23" xfId="30147"/>
    <cellStyle name="常规 31 18" xfId="30148"/>
    <cellStyle name="常规 31 23" xfId="30149"/>
    <cellStyle name="常规 26 18 10 2" xfId="30150"/>
    <cellStyle name="常规 26 23 10 2" xfId="30151"/>
    <cellStyle name="解释性文本 6 2 2" xfId="30152"/>
    <cellStyle name="常规 26 18 11 2" xfId="30153"/>
    <cellStyle name="常规 26 23 11 2" xfId="30154"/>
    <cellStyle name="解释性文本 6 3" xfId="30155"/>
    <cellStyle name="常规 26 18 12" xfId="30156"/>
    <cellStyle name="常规 26 23 12" xfId="30157"/>
    <cellStyle name="解释性文本 6 3 2" xfId="30158"/>
    <cellStyle name="常规 26 18 12 2" xfId="30159"/>
    <cellStyle name="常规 26 23 12 2" xfId="30160"/>
    <cellStyle name="解释性文本 6 4" xfId="30161"/>
    <cellStyle name="常规 26 18 13" xfId="30162"/>
    <cellStyle name="常规 26 23 13" xfId="30163"/>
    <cellStyle name="常规 26 18 13 2" xfId="30164"/>
    <cellStyle name="常规 26 23 13 2" xfId="30165"/>
    <cellStyle name="解释性文本 6 5" xfId="30166"/>
    <cellStyle name="常规 26 18 14" xfId="30167"/>
    <cellStyle name="常规 26 23 14" xfId="30168"/>
    <cellStyle name="常规 26 18 14 2" xfId="30169"/>
    <cellStyle name="常规 26 23 14 2" xfId="30170"/>
    <cellStyle name="常规 26 18 2" xfId="30171"/>
    <cellStyle name="常规 26 23 2" xfId="30172"/>
    <cellStyle name="常规 31 18 2" xfId="30173"/>
    <cellStyle name="常规 26 18 2 2" xfId="30174"/>
    <cellStyle name="常规 26 23 2 2" xfId="30175"/>
    <cellStyle name="常规 26 18 3" xfId="30176"/>
    <cellStyle name="常规 26 23 3" xfId="30177"/>
    <cellStyle name="常规 26 18 3 2" xfId="30178"/>
    <cellStyle name="常规 26 23 3 2" xfId="30179"/>
    <cellStyle name="常规 26 18 4" xfId="30180"/>
    <cellStyle name="常规 26 23 4" xfId="30181"/>
    <cellStyle name="常规 26 18 4 2" xfId="30182"/>
    <cellStyle name="常规 26 23 4 2" xfId="30183"/>
    <cellStyle name="常规 26 18 5" xfId="30184"/>
    <cellStyle name="常规 26 23 5" xfId="30185"/>
    <cellStyle name="常规 26 18 6" xfId="30186"/>
    <cellStyle name="常规 26 23 6" xfId="30187"/>
    <cellStyle name="常规 3 10 14" xfId="30188"/>
    <cellStyle name="常规 26 18 6 2" xfId="30189"/>
    <cellStyle name="常规 26 23 6 2" xfId="30190"/>
    <cellStyle name="常规 26 8 2 2" xfId="30191"/>
    <cellStyle name="常规 26 18 7" xfId="30192"/>
    <cellStyle name="常规 26 23 7" xfId="30193"/>
    <cellStyle name="常规 26 18 7 2" xfId="30194"/>
    <cellStyle name="常规 26 23 7 2" xfId="30195"/>
    <cellStyle name="常规 26 18 8" xfId="30196"/>
    <cellStyle name="常规 26 23 8" xfId="30197"/>
    <cellStyle name="常规 26 18 8 2" xfId="30198"/>
    <cellStyle name="常规 26 23 8 2" xfId="30199"/>
    <cellStyle name="常规 26 18 9" xfId="30200"/>
    <cellStyle name="常规 26 23 9" xfId="30201"/>
    <cellStyle name="常规 26 18 9 2" xfId="30202"/>
    <cellStyle name="常规 26 23 9 2" xfId="30203"/>
    <cellStyle name="常规 26 19" xfId="30204"/>
    <cellStyle name="常规 26 24" xfId="30205"/>
    <cellStyle name="常规 31 19" xfId="30206"/>
    <cellStyle name="常规 31 24" xfId="30207"/>
    <cellStyle name="常规 26 19 10" xfId="30208"/>
    <cellStyle name="常规 26 24 10" xfId="30209"/>
    <cellStyle name="常规 27 35 13" xfId="30210"/>
    <cellStyle name="常规 27 40 13" xfId="30211"/>
    <cellStyle name="常规 26 19 10 2" xfId="30212"/>
    <cellStyle name="常规 26 24 10 2" xfId="30213"/>
    <cellStyle name="常规 26 19 11" xfId="30214"/>
    <cellStyle name="常规 26 24 11" xfId="30215"/>
    <cellStyle name="常规 26 19 11 2" xfId="30216"/>
    <cellStyle name="常规 26 24 11 2" xfId="30217"/>
    <cellStyle name="常规 26 19 12" xfId="30218"/>
    <cellStyle name="常规 26 24 12" xfId="30219"/>
    <cellStyle name="常规 26 19 12 2" xfId="30220"/>
    <cellStyle name="常规 26 24 12 2" xfId="30221"/>
    <cellStyle name="常规 26 19 13" xfId="30222"/>
    <cellStyle name="常规 26 24 13" xfId="30223"/>
    <cellStyle name="常规 26 19 13 2" xfId="30224"/>
    <cellStyle name="常规 26 24 13 2" xfId="30225"/>
    <cellStyle name="常规 26 19 14" xfId="30226"/>
    <cellStyle name="常规 26 24 14" xfId="30227"/>
    <cellStyle name="常规 26 19 14 2" xfId="30228"/>
    <cellStyle name="常规 26 24 14 2" xfId="30229"/>
    <cellStyle name="常规 26 19 2" xfId="30230"/>
    <cellStyle name="常规 26 24 2" xfId="30231"/>
    <cellStyle name="常规 31 19 2" xfId="30232"/>
    <cellStyle name="常规 26 19 2 2" xfId="30233"/>
    <cellStyle name="常规 26 24 2 2" xfId="30234"/>
    <cellStyle name="常规 26 19 3" xfId="30235"/>
    <cellStyle name="常规 26 24 3" xfId="30236"/>
    <cellStyle name="常规 26 19 3 2" xfId="30237"/>
    <cellStyle name="常规 26 24 3 2" xfId="30238"/>
    <cellStyle name="常规 26 19 4" xfId="30239"/>
    <cellStyle name="常规 26 24 4" xfId="30240"/>
    <cellStyle name="常规 26 19 4 2" xfId="30241"/>
    <cellStyle name="常规 26 24 4 2" xfId="30242"/>
    <cellStyle name="常规 26 19 5" xfId="30243"/>
    <cellStyle name="常规 26 24 5" xfId="30244"/>
    <cellStyle name="常规 26 19 6" xfId="30245"/>
    <cellStyle name="常规 26 24 6" xfId="30246"/>
    <cellStyle name="常规 3 15 14" xfId="30247"/>
    <cellStyle name="常规 3 20 14" xfId="30248"/>
    <cellStyle name="常规 26 19 6 2" xfId="30249"/>
    <cellStyle name="常规 26 24 6 2" xfId="30250"/>
    <cellStyle name="常规 26 8 3 2" xfId="30251"/>
    <cellStyle name="常规 26 19 7" xfId="30252"/>
    <cellStyle name="常规 26 24 7" xfId="30253"/>
    <cellStyle name="常规 26 19 8" xfId="30254"/>
    <cellStyle name="常规 26 24 8" xfId="30255"/>
    <cellStyle name="常规 26 19 9" xfId="30256"/>
    <cellStyle name="常规 26 24 9" xfId="30257"/>
    <cellStyle name="常规 26 2 10" xfId="30258"/>
    <cellStyle name="常规 31 2 10" xfId="30259"/>
    <cellStyle name="常规 26 2 10 2" xfId="30260"/>
    <cellStyle name="常规 26 2 11" xfId="30261"/>
    <cellStyle name="常规 31 2 11" xfId="30262"/>
    <cellStyle name="常规 26 2 12" xfId="30263"/>
    <cellStyle name="常规 26 2 12 2" xfId="30264"/>
    <cellStyle name="常规 26 2 13" xfId="30265"/>
    <cellStyle name="常规 26 2 13 2" xfId="30266"/>
    <cellStyle name="常规 26 2 14" xfId="30267"/>
    <cellStyle name="常规 26 2 14 2" xfId="30268"/>
    <cellStyle name="常规 26 2 15" xfId="30269"/>
    <cellStyle name="常规 26 2 20" xfId="30270"/>
    <cellStyle name="常规 26 2 15 2" xfId="30271"/>
    <cellStyle name="常规 26 2 20 2" xfId="30272"/>
    <cellStyle name="常规 26 2 16" xfId="30273"/>
    <cellStyle name="常规 26 2 21" xfId="30274"/>
    <cellStyle name="常规 26 2 17" xfId="30275"/>
    <cellStyle name="常规 26 2 22" xfId="30276"/>
    <cellStyle name="常规 26 2 18" xfId="30277"/>
    <cellStyle name="常规 26 2 23" xfId="30278"/>
    <cellStyle name="常规 26 2 19" xfId="30279"/>
    <cellStyle name="常规 26 2 24" xfId="30280"/>
    <cellStyle name="常规 26 2 2 2" xfId="30281"/>
    <cellStyle name="常规 31 2 2 2" xfId="30282"/>
    <cellStyle name="常规 27 15 3 2 2" xfId="30283"/>
    <cellStyle name="常规 27 20 3 2 2" xfId="30284"/>
    <cellStyle name="常规 26 2 25" xfId="30285"/>
    <cellStyle name="常规 26 2 30" xfId="30286"/>
    <cellStyle name="常规 27 14 2 2" xfId="30287"/>
    <cellStyle name="常规 26 2 26" xfId="30288"/>
    <cellStyle name="常规 26 2 31" xfId="30289"/>
    <cellStyle name="常规 27 14 2 3" xfId="30290"/>
    <cellStyle name="常规 26 2 27" xfId="30291"/>
    <cellStyle name="常规 27 14 2 4" xfId="30292"/>
    <cellStyle name="常规 26 2 28" xfId="30293"/>
    <cellStyle name="常规 26 2 29" xfId="30294"/>
    <cellStyle name="常规 26 2 3" xfId="30295"/>
    <cellStyle name="常规 31 2 3" xfId="30296"/>
    <cellStyle name="常规 27 15 3 3" xfId="30297"/>
    <cellStyle name="常规 27 20 3 3" xfId="30298"/>
    <cellStyle name="常规 26 2 3 2" xfId="30299"/>
    <cellStyle name="常规 31 2 3 2" xfId="30300"/>
    <cellStyle name="常规 27 15 3 3 2" xfId="30301"/>
    <cellStyle name="常规 27 20 3 3 2" xfId="30302"/>
    <cellStyle name="常规 26 2 4" xfId="30303"/>
    <cellStyle name="常规 31 2 4" xfId="30304"/>
    <cellStyle name="常规 27 15 3 4" xfId="30305"/>
    <cellStyle name="常规 27 20 3 4" xfId="30306"/>
    <cellStyle name="常规 26 2 4 2" xfId="30307"/>
    <cellStyle name="常规 31 2 4 2" xfId="30308"/>
    <cellStyle name="常规 26 2 5" xfId="30309"/>
    <cellStyle name="常规 31 2 5" xfId="30310"/>
    <cellStyle name="常规 26 2 5 2" xfId="30311"/>
    <cellStyle name="常规 31 2 5 2" xfId="30312"/>
    <cellStyle name="常规 26 2 6" xfId="30313"/>
    <cellStyle name="常规 31 2 6" xfId="30314"/>
    <cellStyle name="常规 26 2 6 2" xfId="30315"/>
    <cellStyle name="常规 26 2 7 2" xfId="30316"/>
    <cellStyle name="常规 26 2 8" xfId="30317"/>
    <cellStyle name="常规 31 2 8" xfId="30318"/>
    <cellStyle name="常规 26 39 2" xfId="30319"/>
    <cellStyle name="常规 26 44 2" xfId="30320"/>
    <cellStyle name="常规 26 39 2 2" xfId="30321"/>
    <cellStyle name="常规 26 44 2 2" xfId="30322"/>
    <cellStyle name="常规 26 2 8 2" xfId="30323"/>
    <cellStyle name="常规 26 2 9" xfId="30324"/>
    <cellStyle name="常规 31 2 9" xfId="30325"/>
    <cellStyle name="常规 26 39 3" xfId="30326"/>
    <cellStyle name="常规 26 44 3" xfId="30327"/>
    <cellStyle name="常规 26 39 3 2" xfId="30328"/>
    <cellStyle name="常规 26 44 3 2" xfId="30329"/>
    <cellStyle name="常规 26 2 9 2" xfId="30330"/>
    <cellStyle name="常规 26 25" xfId="30331"/>
    <cellStyle name="常规 26 30" xfId="30332"/>
    <cellStyle name="常规 31 25" xfId="30333"/>
    <cellStyle name="常规 26 25 11 2" xfId="30334"/>
    <cellStyle name="常规 26 30 11 2" xfId="30335"/>
    <cellStyle name="常规 26 25 12" xfId="30336"/>
    <cellStyle name="常规 26 30 12" xfId="30337"/>
    <cellStyle name="常规 26 25 12 2" xfId="30338"/>
    <cellStyle name="常规 26 30 12 2" xfId="30339"/>
    <cellStyle name="常规 26 25 13" xfId="30340"/>
    <cellStyle name="常规 26 30 13" xfId="30341"/>
    <cellStyle name="常规 26 25 14" xfId="30342"/>
    <cellStyle name="常规 26 30 14" xfId="30343"/>
    <cellStyle name="常规 26 25 14 2" xfId="30344"/>
    <cellStyle name="常规 26 30 14 2" xfId="30345"/>
    <cellStyle name="常规 26 25 2" xfId="30346"/>
    <cellStyle name="常规 26 30 2" xfId="30347"/>
    <cellStyle name="常规 26 25 3" xfId="30348"/>
    <cellStyle name="常规 26 30 3" xfId="30349"/>
    <cellStyle name="常规 26 25 4" xfId="30350"/>
    <cellStyle name="常规 26 30 4" xfId="30351"/>
    <cellStyle name="常规 26 25 5" xfId="30352"/>
    <cellStyle name="常规 26 30 5" xfId="30353"/>
    <cellStyle name="常规 26 25 6" xfId="30354"/>
    <cellStyle name="常规 26 30 6" xfId="30355"/>
    <cellStyle name="常规 26 8 4 2" xfId="30356"/>
    <cellStyle name="常规 26 25 7" xfId="30357"/>
    <cellStyle name="常规 26 30 7" xfId="30358"/>
    <cellStyle name="常规 26 25 8" xfId="30359"/>
    <cellStyle name="常规 26 30 8" xfId="30360"/>
    <cellStyle name="常规 26 25 9" xfId="30361"/>
    <cellStyle name="常规 26 30 9" xfId="30362"/>
    <cellStyle name="常规 26 26" xfId="30363"/>
    <cellStyle name="常规 26 31" xfId="30364"/>
    <cellStyle name="常规 26 26 10" xfId="30365"/>
    <cellStyle name="常规 26 31 10" xfId="30366"/>
    <cellStyle name="常规 26 26 11" xfId="30367"/>
    <cellStyle name="常规 26 31 11" xfId="30368"/>
    <cellStyle name="常规 26 26 12" xfId="30369"/>
    <cellStyle name="常规 26 31 12" xfId="30370"/>
    <cellStyle name="常规 26 26 13" xfId="30371"/>
    <cellStyle name="常规 26 31 13" xfId="30372"/>
    <cellStyle name="常规 7 34 18" xfId="30373"/>
    <cellStyle name="常规 7 29 18" xfId="30374"/>
    <cellStyle name="常规 26 26 14 2" xfId="30375"/>
    <cellStyle name="常规 26 31 14 2" xfId="30376"/>
    <cellStyle name="常规 26 26 2" xfId="30377"/>
    <cellStyle name="常规 26 31 2" xfId="30378"/>
    <cellStyle name="常规 26 26 2 2" xfId="30379"/>
    <cellStyle name="常规 26 31 2 2" xfId="30380"/>
    <cellStyle name="常规 26 26 3" xfId="30381"/>
    <cellStyle name="常规 26 31 3" xfId="30382"/>
    <cellStyle name="常规 26 26 3 2" xfId="30383"/>
    <cellStyle name="常规 26 31 3 2" xfId="30384"/>
    <cellStyle name="常规 26 26 4" xfId="30385"/>
    <cellStyle name="常规 26 31 4" xfId="30386"/>
    <cellStyle name="常规 26 26 4 2" xfId="30387"/>
    <cellStyle name="常规 26 31 4 2" xfId="30388"/>
    <cellStyle name="常规 26 26 5" xfId="30389"/>
    <cellStyle name="常规 26 31 5" xfId="30390"/>
    <cellStyle name="常规 26 26 6" xfId="30391"/>
    <cellStyle name="常规 26 31 6" xfId="30392"/>
    <cellStyle name="常规 3 35 14" xfId="30393"/>
    <cellStyle name="常规 3 40 14" xfId="30394"/>
    <cellStyle name="常规 26 26 6 2" xfId="30395"/>
    <cellStyle name="常规 26 31 6 2" xfId="30396"/>
    <cellStyle name="常规 26 8 5 2" xfId="30397"/>
    <cellStyle name="常规 26 26 7" xfId="30398"/>
    <cellStyle name="常规 26 31 7" xfId="30399"/>
    <cellStyle name="常规 26 26 8" xfId="30400"/>
    <cellStyle name="常规 26 31 8" xfId="30401"/>
    <cellStyle name="常规 26 26 9" xfId="30402"/>
    <cellStyle name="常规 26 31 9" xfId="30403"/>
    <cellStyle name="常规 3 48 14 2" xfId="30404"/>
    <cellStyle name="常规 26 27 10" xfId="30405"/>
    <cellStyle name="常规 26 32 10" xfId="30406"/>
    <cellStyle name="常规 26 27 10 2" xfId="30407"/>
    <cellStyle name="常规 26 32 10 2" xfId="30408"/>
    <cellStyle name="常规 26 27 11 2" xfId="30409"/>
    <cellStyle name="常规 26 32 11 2" xfId="30410"/>
    <cellStyle name="常规 26 27 12" xfId="30411"/>
    <cellStyle name="常规 26 32 12" xfId="30412"/>
    <cellStyle name="常规 26 27 12 2" xfId="30413"/>
    <cellStyle name="常规 26 32 12 2" xfId="30414"/>
    <cellStyle name="常规 33 36 13 2" xfId="30415"/>
    <cellStyle name="常规 33 41 13 2" xfId="30416"/>
    <cellStyle name="常规 26 27 13" xfId="30417"/>
    <cellStyle name="常规 26 32 13" xfId="30418"/>
    <cellStyle name="常规 26 27 13 2" xfId="30419"/>
    <cellStyle name="常规 26 32 13 2" xfId="30420"/>
    <cellStyle name="常规 26 27 14 2" xfId="30421"/>
    <cellStyle name="常规 26 32 14 2" xfId="30422"/>
    <cellStyle name="常规 26 27 2" xfId="30423"/>
    <cellStyle name="常规 26 32 2" xfId="30424"/>
    <cellStyle name="常规 3 6 13" xfId="30425"/>
    <cellStyle name="常规 26 27 2 2" xfId="30426"/>
    <cellStyle name="常规 26 32 2 2" xfId="30427"/>
    <cellStyle name="常规 26 27 3" xfId="30428"/>
    <cellStyle name="常规 26 32 3" xfId="30429"/>
    <cellStyle name="常规 26 27 3 2" xfId="30430"/>
    <cellStyle name="常规 26 32 3 2" xfId="30431"/>
    <cellStyle name="常规 26 27 4" xfId="30432"/>
    <cellStyle name="常规 26 32 4" xfId="30433"/>
    <cellStyle name="常规 26 27 4 2" xfId="30434"/>
    <cellStyle name="常规 26 32 4 2" xfId="30435"/>
    <cellStyle name="常规 26 27 5" xfId="30436"/>
    <cellStyle name="常规 26 32 5" xfId="30437"/>
    <cellStyle name="常规 26 27 6" xfId="30438"/>
    <cellStyle name="常规 26 32 6" xfId="30439"/>
    <cellStyle name="常规 3 45 14" xfId="30440"/>
    <cellStyle name="常规 26 27 6 2" xfId="30441"/>
    <cellStyle name="常规 26 32 6 2" xfId="30442"/>
    <cellStyle name="常规 26 8 6 2" xfId="30443"/>
    <cellStyle name="常规 26 27 7" xfId="30444"/>
    <cellStyle name="常规 26 32 7" xfId="30445"/>
    <cellStyle name="常规 26 27 8" xfId="30446"/>
    <cellStyle name="常规 26 32 8" xfId="30447"/>
    <cellStyle name="常规 26 27 9" xfId="30448"/>
    <cellStyle name="常规 26 32 9" xfId="30449"/>
    <cellStyle name="常规 26 28" xfId="30450"/>
    <cellStyle name="常规 26 33" xfId="30451"/>
    <cellStyle name="常规 8 2 2 5 2 2 2" xfId="30452"/>
    <cellStyle name="常规 26 28 10" xfId="30453"/>
    <cellStyle name="常规 26 33 10" xfId="30454"/>
    <cellStyle name="常规 26 28 10 2" xfId="30455"/>
    <cellStyle name="常规 26 33 10 2" xfId="30456"/>
    <cellStyle name="常规 26 28 11" xfId="30457"/>
    <cellStyle name="常规 26 33 11" xfId="30458"/>
    <cellStyle name="常规 26 28 11 2" xfId="30459"/>
    <cellStyle name="常规 26 33 11 2" xfId="30460"/>
    <cellStyle name="常规 26 28 12" xfId="30461"/>
    <cellStyle name="常规 26 33 12" xfId="30462"/>
    <cellStyle name="常规 26 28 12 2" xfId="30463"/>
    <cellStyle name="常规 26 33 12 2" xfId="30464"/>
    <cellStyle name="常规 26 28 13" xfId="30465"/>
    <cellStyle name="常规 26 33 13" xfId="30466"/>
    <cellStyle name="常规 26 28 13 2" xfId="30467"/>
    <cellStyle name="常规 26 33 13 2" xfId="30468"/>
    <cellStyle name="常规 26 28 14 2" xfId="30469"/>
    <cellStyle name="常规 26 33 14 2" xfId="30470"/>
    <cellStyle name="常规 26 28 18" xfId="30471"/>
    <cellStyle name="常规 26 33 18" xfId="30472"/>
    <cellStyle name="常规 26 28 2" xfId="30473"/>
    <cellStyle name="常规 26 33 2" xfId="30474"/>
    <cellStyle name="常规 26 28 2 2" xfId="30475"/>
    <cellStyle name="常规 26 33 2 2" xfId="30476"/>
    <cellStyle name="常规 26 28 3" xfId="30477"/>
    <cellStyle name="常规 26 33 3" xfId="30478"/>
    <cellStyle name="常规 26 28 3 2" xfId="30479"/>
    <cellStyle name="常规 26 33 3 2" xfId="30480"/>
    <cellStyle name="常规 26 28 4" xfId="30481"/>
    <cellStyle name="常规 26 33 4" xfId="30482"/>
    <cellStyle name="常规 26 28 4 2" xfId="30483"/>
    <cellStyle name="常规 26 33 4 2" xfId="30484"/>
    <cellStyle name="常规 26 28 5" xfId="30485"/>
    <cellStyle name="常规 26 33 5" xfId="30486"/>
    <cellStyle name="常规 26 28 5 2" xfId="30487"/>
    <cellStyle name="常规 26 33 5 2" xfId="30488"/>
    <cellStyle name="常规 26 28 6" xfId="30489"/>
    <cellStyle name="常规 26 33 6" xfId="30490"/>
    <cellStyle name="常规 26 28 6 2" xfId="30491"/>
    <cellStyle name="常规 26 33 6 2" xfId="30492"/>
    <cellStyle name="常规 26 28 8" xfId="30493"/>
    <cellStyle name="常规 26 33 8" xfId="30494"/>
    <cellStyle name="常规 26 28 9" xfId="30495"/>
    <cellStyle name="常规 26 33 9" xfId="30496"/>
    <cellStyle name="常规 26 29" xfId="30497"/>
    <cellStyle name="常规 26 34" xfId="30498"/>
    <cellStyle name="常规 26 29 10" xfId="30499"/>
    <cellStyle name="常规 26 34 10" xfId="30500"/>
    <cellStyle name="常规 33 35 13" xfId="30501"/>
    <cellStyle name="常规 33 40 13" xfId="30502"/>
    <cellStyle name="常规 26 29 10 2" xfId="30503"/>
    <cellStyle name="常规 26 34 10 2" xfId="30504"/>
    <cellStyle name="常规 26 29 11" xfId="30505"/>
    <cellStyle name="常规 26 34 11" xfId="30506"/>
    <cellStyle name="常规 26 29 11 2" xfId="30507"/>
    <cellStyle name="常规 26 34 11 2" xfId="30508"/>
    <cellStyle name="常规 26 29 12" xfId="30509"/>
    <cellStyle name="常规 26 34 12" xfId="30510"/>
    <cellStyle name="常规 26 29 12 2" xfId="30511"/>
    <cellStyle name="常规 26 34 12 2" xfId="30512"/>
    <cellStyle name="常规 26 29 13" xfId="30513"/>
    <cellStyle name="常规 26 34 13" xfId="30514"/>
    <cellStyle name="常规 26 29 13 2" xfId="30515"/>
    <cellStyle name="常规 26 34 13 2" xfId="30516"/>
    <cellStyle name="常规 26 29 14" xfId="30517"/>
    <cellStyle name="常规 26 34 14" xfId="30518"/>
    <cellStyle name="常规 26 29 14 2" xfId="30519"/>
    <cellStyle name="常规 26 34 14 2" xfId="30520"/>
    <cellStyle name="常规 33 36 13" xfId="30521"/>
    <cellStyle name="常规 33 41 13" xfId="30522"/>
    <cellStyle name="常规 26 29 15 2" xfId="30523"/>
    <cellStyle name="常规 26 34 15 2" xfId="30524"/>
    <cellStyle name="常规 26 29 2" xfId="30525"/>
    <cellStyle name="常规 26 34 2" xfId="30526"/>
    <cellStyle name="常规 26 29 2 2" xfId="30527"/>
    <cellStyle name="常规 26 34 2 2" xfId="30528"/>
    <cellStyle name="常规 8 7 3 2 2" xfId="30529"/>
    <cellStyle name="常规 26 29 3" xfId="30530"/>
    <cellStyle name="常规 26 34 3" xfId="30531"/>
    <cellStyle name="常规 26 29 3 2" xfId="30532"/>
    <cellStyle name="常规 26 34 3 2" xfId="30533"/>
    <cellStyle name="常规 26 29 4" xfId="30534"/>
    <cellStyle name="常规 26 34 4" xfId="30535"/>
    <cellStyle name="常规 26 29 4 2" xfId="30536"/>
    <cellStyle name="常规 26 34 4 2" xfId="30537"/>
    <cellStyle name="常规 26 29 5 2" xfId="30538"/>
    <cellStyle name="常规 26 34 5 2" xfId="30539"/>
    <cellStyle name="常规 26 29 6" xfId="30540"/>
    <cellStyle name="常规 26 34 6" xfId="30541"/>
    <cellStyle name="常规 26 29 6 2" xfId="30542"/>
    <cellStyle name="常规 26 34 6 2" xfId="30543"/>
    <cellStyle name="常规 26 29 8" xfId="30544"/>
    <cellStyle name="常规 26 34 8" xfId="30545"/>
    <cellStyle name="常规 26 29 9" xfId="30546"/>
    <cellStyle name="常规 26 34 9" xfId="30547"/>
    <cellStyle name="常规 26 3 10" xfId="30548"/>
    <cellStyle name="常规 31 3 10" xfId="30549"/>
    <cellStyle name="常规 26 3 10 2" xfId="30550"/>
    <cellStyle name="常规 26 3 11" xfId="30551"/>
    <cellStyle name="常规 31 3 11" xfId="30552"/>
    <cellStyle name="常规 26 3 11 2" xfId="30553"/>
    <cellStyle name="常规 26 3 16 2" xfId="30554"/>
    <cellStyle name="常规 26 3 17" xfId="30555"/>
    <cellStyle name="常规 26 3 22" xfId="30556"/>
    <cellStyle name="常规 26 3 17 2" xfId="30557"/>
    <cellStyle name="常规 26 3 18" xfId="30558"/>
    <cellStyle name="常规 26 3 23" xfId="30559"/>
    <cellStyle name="常规 26 3 18 2" xfId="30560"/>
    <cellStyle name="常规 26 3 19" xfId="30561"/>
    <cellStyle name="常规 26 3 2 2" xfId="30562"/>
    <cellStyle name="常规 31 3 2 2" xfId="30563"/>
    <cellStyle name="常规 27 15 4 2 2" xfId="30564"/>
    <cellStyle name="常规 27 20 4 2 2" xfId="30565"/>
    <cellStyle name="常规 26 3 3" xfId="30566"/>
    <cellStyle name="常规 31 3 3" xfId="30567"/>
    <cellStyle name="常规 27 15 4 3" xfId="30568"/>
    <cellStyle name="常规 27 20 4 3" xfId="30569"/>
    <cellStyle name="常规 26 3 3 2" xfId="30570"/>
    <cellStyle name="常规 31 3 3 2" xfId="30571"/>
    <cellStyle name="常规 27 15 4 3 2" xfId="30572"/>
    <cellStyle name="常规 27 20 4 3 2" xfId="30573"/>
    <cellStyle name="常规 26 3 4" xfId="30574"/>
    <cellStyle name="常规 31 3 4" xfId="30575"/>
    <cellStyle name="常规 27 15 4 4" xfId="30576"/>
    <cellStyle name="常规 27 20 4 4" xfId="30577"/>
    <cellStyle name="常规 26 3 4 2" xfId="30578"/>
    <cellStyle name="常规 31 3 4 2" xfId="30579"/>
    <cellStyle name="常规 26 3 5" xfId="30580"/>
    <cellStyle name="常规 31 3 5" xfId="30581"/>
    <cellStyle name="常规 26 3 5 2" xfId="30582"/>
    <cellStyle name="常规 31 3 5 2" xfId="30583"/>
    <cellStyle name="常规 26 3 6" xfId="30584"/>
    <cellStyle name="常规 31 3 6" xfId="30585"/>
    <cellStyle name="常规 26 3 6 2" xfId="30586"/>
    <cellStyle name="强调文字颜色 5 2 2 2" xfId="30587"/>
    <cellStyle name="常规 33 16 5 2" xfId="30588"/>
    <cellStyle name="常规 33 21 5 2" xfId="30589"/>
    <cellStyle name="常规 26 35" xfId="30590"/>
    <cellStyle name="常规 26 40" xfId="30591"/>
    <cellStyle name="常规 26 35 11 2" xfId="30592"/>
    <cellStyle name="常规 26 40 11 2" xfId="30593"/>
    <cellStyle name="常规 26 35 12" xfId="30594"/>
    <cellStyle name="常规 26 40 12" xfId="30595"/>
    <cellStyle name="常规 26 35 12 2" xfId="30596"/>
    <cellStyle name="常规 26 40 12 2" xfId="30597"/>
    <cellStyle name="常规 26 35 13 2" xfId="30598"/>
    <cellStyle name="常规 26 40 13 2" xfId="30599"/>
    <cellStyle name="常规 26 35 14 2" xfId="30600"/>
    <cellStyle name="常规 26 40 14 2" xfId="30601"/>
    <cellStyle name="常规 26 35 15 2" xfId="30602"/>
    <cellStyle name="常规 26 40 15 2" xfId="30603"/>
    <cellStyle name="常规 27 2 6" xfId="30604"/>
    <cellStyle name="常规 32 2 6" xfId="30605"/>
    <cellStyle name="常规 26 35 16 2" xfId="30606"/>
    <cellStyle name="常规 26 40 16 2" xfId="30607"/>
    <cellStyle name="常规 27 3 6" xfId="30608"/>
    <cellStyle name="常规 32 3 6" xfId="30609"/>
    <cellStyle name="常规 26 35 17 2" xfId="30610"/>
    <cellStyle name="常规 26 40 17 2" xfId="30611"/>
    <cellStyle name="常规 26 35 2" xfId="30612"/>
    <cellStyle name="常规 26 40 2" xfId="30613"/>
    <cellStyle name="常规 26 35 2 2" xfId="30614"/>
    <cellStyle name="常规 26 40 2 2" xfId="30615"/>
    <cellStyle name="常规 26 35 3 2" xfId="30616"/>
    <cellStyle name="常规 26 40 3 2" xfId="30617"/>
    <cellStyle name="常规 26 35 4" xfId="30618"/>
    <cellStyle name="常规 26 40 4" xfId="30619"/>
    <cellStyle name="常规 26 35 4 2" xfId="30620"/>
    <cellStyle name="常规 26 40 4 2" xfId="30621"/>
    <cellStyle name="常规 26 35 5" xfId="30622"/>
    <cellStyle name="常规 26 40 5" xfId="30623"/>
    <cellStyle name="常规 26 35 5 2" xfId="30624"/>
    <cellStyle name="常规 26 40 5 2" xfId="30625"/>
    <cellStyle name="常规 26 35 6" xfId="30626"/>
    <cellStyle name="常规 26 40 6" xfId="30627"/>
    <cellStyle name="常规 26 35 7 2" xfId="30628"/>
    <cellStyle name="常规 26 40 7 2" xfId="30629"/>
    <cellStyle name="常规 3 28 10 2" xfId="30630"/>
    <cellStyle name="常规 3 33 10 2" xfId="30631"/>
    <cellStyle name="常规 26 35 8" xfId="30632"/>
    <cellStyle name="常规 26 40 8" xfId="30633"/>
    <cellStyle name="常规 26 35 8 2" xfId="30634"/>
    <cellStyle name="常规 26 40 8 2" xfId="30635"/>
    <cellStyle name="常规 26 35 9" xfId="30636"/>
    <cellStyle name="常规 26 40 9" xfId="30637"/>
    <cellStyle name="常规 26 36 10" xfId="30638"/>
    <cellStyle name="常规 26 41 10" xfId="30639"/>
    <cellStyle name="常规 26 36 11" xfId="30640"/>
    <cellStyle name="常规 26 41 11" xfId="30641"/>
    <cellStyle name="常规 26 36 12" xfId="30642"/>
    <cellStyle name="常规 26 41 12" xfId="30643"/>
    <cellStyle name="常规 26 36 14" xfId="30644"/>
    <cellStyle name="常规 26 41 14" xfId="30645"/>
    <cellStyle name="常规 26 36 15 2" xfId="30646"/>
    <cellStyle name="常规 26 41 15 2" xfId="30647"/>
    <cellStyle name="常规 26 36 16" xfId="30648"/>
    <cellStyle name="常规 26 41 16" xfId="30649"/>
    <cellStyle name="常规 26 36 16 2" xfId="30650"/>
    <cellStyle name="常规 26 41 16 2" xfId="30651"/>
    <cellStyle name="常规 26 36 17" xfId="30652"/>
    <cellStyle name="常规 26 41 17" xfId="30653"/>
    <cellStyle name="常规 26 36 17 2" xfId="30654"/>
    <cellStyle name="常规 26 41 17 2" xfId="30655"/>
    <cellStyle name="常规 26 36 2" xfId="30656"/>
    <cellStyle name="常规 26 41 2" xfId="30657"/>
    <cellStyle name="常规 26 36 2 2" xfId="30658"/>
    <cellStyle name="常规 26 41 2 2" xfId="30659"/>
    <cellStyle name="常规 26 36 3" xfId="30660"/>
    <cellStyle name="常规 26 41 3" xfId="30661"/>
    <cellStyle name="常规 26 36 3 2" xfId="30662"/>
    <cellStyle name="常规 26 41 3 2" xfId="30663"/>
    <cellStyle name="常规 26 36 4" xfId="30664"/>
    <cellStyle name="常规 26 41 4" xfId="30665"/>
    <cellStyle name="常规 26 36 4 2" xfId="30666"/>
    <cellStyle name="常规 26 41 4 2" xfId="30667"/>
    <cellStyle name="常规 26 36 5" xfId="30668"/>
    <cellStyle name="常规 26 41 5" xfId="30669"/>
    <cellStyle name="常规 26 36 5 2" xfId="30670"/>
    <cellStyle name="常规 26 41 5 2" xfId="30671"/>
    <cellStyle name="常规 26 36 6" xfId="30672"/>
    <cellStyle name="常规 26 41 6" xfId="30673"/>
    <cellStyle name="常规 26 36 6 2" xfId="30674"/>
    <cellStyle name="常规 26 41 6 2" xfId="30675"/>
    <cellStyle name="常规 26 36 7 2" xfId="30676"/>
    <cellStyle name="常规 26 41 7 2" xfId="30677"/>
    <cellStyle name="常规 3 28 11 2" xfId="30678"/>
    <cellStyle name="常规 3 33 11 2" xfId="30679"/>
    <cellStyle name="常规 26 36 8" xfId="30680"/>
    <cellStyle name="常规 26 41 8" xfId="30681"/>
    <cellStyle name="常规 26 36 8 2" xfId="30682"/>
    <cellStyle name="常规 26 41 8 2" xfId="30683"/>
    <cellStyle name="常规 26 36 9" xfId="30684"/>
    <cellStyle name="常规 26 41 9" xfId="30685"/>
    <cellStyle name="常规 26 37 10" xfId="30686"/>
    <cellStyle name="常规 26 42 10" xfId="30687"/>
    <cellStyle name="常规 26 37 10 2" xfId="30688"/>
    <cellStyle name="常规 26 42 10 2" xfId="30689"/>
    <cellStyle name="常规 26 37 11" xfId="30690"/>
    <cellStyle name="常规 26 42 11" xfId="30691"/>
    <cellStyle name="常规 26 37 12" xfId="30692"/>
    <cellStyle name="常规 26 42 12" xfId="30693"/>
    <cellStyle name="常规 26 37 12 2" xfId="30694"/>
    <cellStyle name="常规 26 42 12 2" xfId="30695"/>
    <cellStyle name="常规 26 37 15 2" xfId="30696"/>
    <cellStyle name="常规 26 42 15 2" xfId="30697"/>
    <cellStyle name="常规 26 37 16" xfId="30698"/>
    <cellStyle name="常规 26 42 16" xfId="30699"/>
    <cellStyle name="常规 26 37 17" xfId="30700"/>
    <cellStyle name="常规 26 42 17" xfId="30701"/>
    <cellStyle name="常规 26 37 17 2" xfId="30702"/>
    <cellStyle name="常规 26 42 17 2" xfId="30703"/>
    <cellStyle name="常规 26 37 18" xfId="30704"/>
    <cellStyle name="常规 26 42 18" xfId="30705"/>
    <cellStyle name="常规 26 37 3 2" xfId="30706"/>
    <cellStyle name="常规 26 42 3 2" xfId="30707"/>
    <cellStyle name="常规 26 37 4 2" xfId="30708"/>
    <cellStyle name="常规 26 42 4 2" xfId="30709"/>
    <cellStyle name="常规 26 37 5 2" xfId="30710"/>
    <cellStyle name="常规 26 42 5 2" xfId="30711"/>
    <cellStyle name="常规 26 37 6 2" xfId="30712"/>
    <cellStyle name="常规 26 42 6 2" xfId="30713"/>
    <cellStyle name="常规 26 37 7 2" xfId="30714"/>
    <cellStyle name="常规 26 42 7 2" xfId="30715"/>
    <cellStyle name="常规 3 28 12 2" xfId="30716"/>
    <cellStyle name="常规 3 33 12 2" xfId="30717"/>
    <cellStyle name="常规 26 37 8" xfId="30718"/>
    <cellStyle name="常规 26 42 8" xfId="30719"/>
    <cellStyle name="常规 26 37 8 2" xfId="30720"/>
    <cellStyle name="常规 26 42 8 2" xfId="30721"/>
    <cellStyle name="常规 26 37 9" xfId="30722"/>
    <cellStyle name="常规 26 42 9" xfId="30723"/>
    <cellStyle name="常规 26 38" xfId="30724"/>
    <cellStyle name="常规 26 43" xfId="30725"/>
    <cellStyle name="常规 26 38 10" xfId="30726"/>
    <cellStyle name="常规 26 43 10" xfId="30727"/>
    <cellStyle name="常规 26 38 10 2" xfId="30728"/>
    <cellStyle name="常规 26 43 10 2" xfId="30729"/>
    <cellStyle name="常规 26 38 11" xfId="30730"/>
    <cellStyle name="常规 26 43 11" xfId="30731"/>
    <cellStyle name="常规 26 38 11 2" xfId="30732"/>
    <cellStyle name="常规 26 43 11 2" xfId="30733"/>
    <cellStyle name="常规 26 38 12" xfId="30734"/>
    <cellStyle name="常规 26 43 12" xfId="30735"/>
    <cellStyle name="常规 26 38 12 2" xfId="30736"/>
    <cellStyle name="常规 26 43 12 2" xfId="30737"/>
    <cellStyle name="常规 26 38 13" xfId="30738"/>
    <cellStyle name="常规 26 43 13" xfId="30739"/>
    <cellStyle name="常规 26 38 13 2" xfId="30740"/>
    <cellStyle name="常规 26 43 13 2" xfId="30741"/>
    <cellStyle name="常规 26 38 14 2" xfId="30742"/>
    <cellStyle name="常规 26 43 14 2" xfId="30743"/>
    <cellStyle name="常规 26 38 15" xfId="30744"/>
    <cellStyle name="常规 26 43 15" xfId="30745"/>
    <cellStyle name="常规 26 38 15 2" xfId="30746"/>
    <cellStyle name="常规 26 43 15 2" xfId="30747"/>
    <cellStyle name="常规 26 38 16" xfId="30748"/>
    <cellStyle name="常规 26 43 16" xfId="30749"/>
    <cellStyle name="常规 26 38 16 2" xfId="30750"/>
    <cellStyle name="常规 26 43 16 2" xfId="30751"/>
    <cellStyle name="常规 26 38 17" xfId="30752"/>
    <cellStyle name="常规 26 43 17" xfId="30753"/>
    <cellStyle name="常规 26 38 17 2" xfId="30754"/>
    <cellStyle name="常规 26 43 17 2" xfId="30755"/>
    <cellStyle name="常规 26 38 18" xfId="30756"/>
    <cellStyle name="常规 26 43 18" xfId="30757"/>
    <cellStyle name="常规 26 38 2" xfId="30758"/>
    <cellStyle name="常规 26 43 2" xfId="30759"/>
    <cellStyle name="常规 26 38 2 2" xfId="30760"/>
    <cellStyle name="常规 26 43 2 2" xfId="30761"/>
    <cellStyle name="常规 26 38 3" xfId="30762"/>
    <cellStyle name="常规 26 43 3" xfId="30763"/>
    <cellStyle name="常规 26 38 3 2" xfId="30764"/>
    <cellStyle name="常规 26 43 3 2" xfId="30765"/>
    <cellStyle name="常规 26 38 4" xfId="30766"/>
    <cellStyle name="常规 26 43 4" xfId="30767"/>
    <cellStyle name="常规 26 38 4 2" xfId="30768"/>
    <cellStyle name="常规 26 43 4 2" xfId="30769"/>
    <cellStyle name="常规 26 38 5" xfId="30770"/>
    <cellStyle name="常规 26 43 5" xfId="30771"/>
    <cellStyle name="常规 26 38 5 2" xfId="30772"/>
    <cellStyle name="常规 26 43 5 2" xfId="30773"/>
    <cellStyle name="常规 26 38 6" xfId="30774"/>
    <cellStyle name="常规 26 43 6" xfId="30775"/>
    <cellStyle name="常规 26 38 6 2" xfId="30776"/>
    <cellStyle name="常规 26 43 6 2" xfId="30777"/>
    <cellStyle name="常规 26 38 7 2" xfId="30778"/>
    <cellStyle name="常规 26 43 7 2" xfId="30779"/>
    <cellStyle name="常规 3 28 13 2" xfId="30780"/>
    <cellStyle name="常规 3 33 13 2" xfId="30781"/>
    <cellStyle name="常规 26 38 8" xfId="30782"/>
    <cellStyle name="常规 26 43 8" xfId="30783"/>
    <cellStyle name="常规 26 38 8 2" xfId="30784"/>
    <cellStyle name="常规 26 43 8 2" xfId="30785"/>
    <cellStyle name="常规 26 38 9" xfId="30786"/>
    <cellStyle name="常规 26 43 9" xfId="30787"/>
    <cellStyle name="常规 26 39" xfId="30788"/>
    <cellStyle name="常规 26 44" xfId="30789"/>
    <cellStyle name="常规 26 39 10" xfId="30790"/>
    <cellStyle name="常规 26 44 10" xfId="30791"/>
    <cellStyle name="常规 26 39 10 2" xfId="30792"/>
    <cellStyle name="常规 26 44 10 2" xfId="30793"/>
    <cellStyle name="常规 26 39 11" xfId="30794"/>
    <cellStyle name="常规 26 44 11" xfId="30795"/>
    <cellStyle name="常规 26 39 12" xfId="30796"/>
    <cellStyle name="常规 26 44 12" xfId="30797"/>
    <cellStyle name="常规 26 39 12 2" xfId="30798"/>
    <cellStyle name="常规 26 44 12 2" xfId="30799"/>
    <cellStyle name="常规 26 39 13" xfId="30800"/>
    <cellStyle name="常规 26 44 13" xfId="30801"/>
    <cellStyle name="常规 26 39 14" xfId="30802"/>
    <cellStyle name="常规 26 44 14" xfId="30803"/>
    <cellStyle name="常规 26 39 15 2" xfId="30804"/>
    <cellStyle name="常规 26 44 15 2" xfId="30805"/>
    <cellStyle name="常规 26 39 4" xfId="30806"/>
    <cellStyle name="常规 26 44 4" xfId="30807"/>
    <cellStyle name="常规 26 39 4 2" xfId="30808"/>
    <cellStyle name="常规 26 44 4 2" xfId="30809"/>
    <cellStyle name="常规 6 13 3 2 2" xfId="30810"/>
    <cellStyle name="常规 26 39 5" xfId="30811"/>
    <cellStyle name="常规 26 44 5" xfId="30812"/>
    <cellStyle name="常规 26 39 5 2" xfId="30813"/>
    <cellStyle name="常规 26 44 5 2" xfId="30814"/>
    <cellStyle name="常规 26 39 6" xfId="30815"/>
    <cellStyle name="常规 26 44 6" xfId="30816"/>
    <cellStyle name="常规 26 39 6 2" xfId="30817"/>
    <cellStyle name="常规 26 44 6 2" xfId="30818"/>
    <cellStyle name="常规 26 39 7 2" xfId="30819"/>
    <cellStyle name="常规 26 44 7 2" xfId="30820"/>
    <cellStyle name="常规 3 28 14 2" xfId="30821"/>
    <cellStyle name="常规 3 33 14 2" xfId="30822"/>
    <cellStyle name="常规 26 39 8" xfId="30823"/>
    <cellStyle name="常规 26 44 8" xfId="30824"/>
    <cellStyle name="常规 26 39 8 2" xfId="30825"/>
    <cellStyle name="常规 26 44 8 2" xfId="30826"/>
    <cellStyle name="常规 26 39 9" xfId="30827"/>
    <cellStyle name="常规 26 44 9" xfId="30828"/>
    <cellStyle name="常规 26 4 10" xfId="30829"/>
    <cellStyle name="常规 31 4 10" xfId="30830"/>
    <cellStyle name="常规 26 4 10 2" xfId="30831"/>
    <cellStyle name="常规 26 4 11" xfId="30832"/>
    <cellStyle name="常规 26 4 11 2" xfId="30833"/>
    <cellStyle name="常规 26 4 12 2" xfId="30834"/>
    <cellStyle name="常规 26 4 13 2" xfId="30835"/>
    <cellStyle name="常规 26 4 14 2" xfId="30836"/>
    <cellStyle name="常规 26 4 15" xfId="30837"/>
    <cellStyle name="常规 26 4 20" xfId="30838"/>
    <cellStyle name="常规 26 4 15 2" xfId="30839"/>
    <cellStyle name="常规 26 4 16 2" xfId="30840"/>
    <cellStyle name="常规 26 4 17" xfId="30841"/>
    <cellStyle name="常规 26 4 22" xfId="30842"/>
    <cellStyle name="常规 26 4 17 2" xfId="30843"/>
    <cellStyle name="常规 26 4 18" xfId="30844"/>
    <cellStyle name="常规 26 4 23" xfId="30845"/>
    <cellStyle name="常规 26 4 18 2" xfId="30846"/>
    <cellStyle name="常规 26 4 19" xfId="30847"/>
    <cellStyle name="常规 26 4 2 2" xfId="30848"/>
    <cellStyle name="常规 31 4 2 2" xfId="30849"/>
    <cellStyle name="常规 26 4 3" xfId="30850"/>
    <cellStyle name="常规 31 4 3" xfId="30851"/>
    <cellStyle name="常规 26 4 3 2" xfId="30852"/>
    <cellStyle name="常规 31 4 3 2" xfId="30853"/>
    <cellStyle name="常规 26 4 4" xfId="30854"/>
    <cellStyle name="常规 31 4 4" xfId="30855"/>
    <cellStyle name="常规 26 4 4 2" xfId="30856"/>
    <cellStyle name="常规 31 4 4 2" xfId="30857"/>
    <cellStyle name="常规 26 4 5" xfId="30858"/>
    <cellStyle name="常规 31 4 5" xfId="30859"/>
    <cellStyle name="常规 26 4 5 2" xfId="30860"/>
    <cellStyle name="常规 26 4 6" xfId="30861"/>
    <cellStyle name="常规 31 4 6" xfId="30862"/>
    <cellStyle name="常规 26 4 6 2" xfId="30863"/>
    <cellStyle name="常规 26 4 7 2" xfId="30864"/>
    <cellStyle name="常规 26 4 8" xfId="30865"/>
    <cellStyle name="常规 31 4 8" xfId="30866"/>
    <cellStyle name="常规 26 46 2" xfId="30867"/>
    <cellStyle name="常规 26 51 2" xfId="30868"/>
    <cellStyle name="常规 26 46 2 2" xfId="30869"/>
    <cellStyle name="常规 26 4 8 2" xfId="30870"/>
    <cellStyle name="常规 26 4 9" xfId="30871"/>
    <cellStyle name="常规 31 4 9" xfId="30872"/>
    <cellStyle name="常规 26 46 3" xfId="30873"/>
    <cellStyle name="常规 26 46 3 2" xfId="30874"/>
    <cellStyle name="常规 26 4 9 2" xfId="30875"/>
    <cellStyle name="常规 26 45" xfId="30876"/>
    <cellStyle name="常规 26 50" xfId="30877"/>
    <cellStyle name="常规 26 45 11 2" xfId="30878"/>
    <cellStyle name="常规 26 45 12" xfId="30879"/>
    <cellStyle name="常规 26 45 12 2" xfId="30880"/>
    <cellStyle name="常规 26 45 13" xfId="30881"/>
    <cellStyle name="常规 26 45 13 2" xfId="30882"/>
    <cellStyle name="常规 26 45 14" xfId="30883"/>
    <cellStyle name="常规 26 45 14 2" xfId="30884"/>
    <cellStyle name="常规 26 45 15" xfId="30885"/>
    <cellStyle name="常规 26 45 15 2" xfId="30886"/>
    <cellStyle name="常规 26 45 16 2" xfId="30887"/>
    <cellStyle name="常规 26 45 17 2" xfId="30888"/>
    <cellStyle name="常规 26 45 18" xfId="30889"/>
    <cellStyle name="常规 26 45 9 2" xfId="30890"/>
    <cellStyle name="常规 26 46" xfId="30891"/>
    <cellStyle name="常规 26 51" xfId="30892"/>
    <cellStyle name="常规 26 46 10" xfId="30893"/>
    <cellStyle name="常规 26 46 11" xfId="30894"/>
    <cellStyle name="常规 26 46 12" xfId="30895"/>
    <cellStyle name="常规 26 46 12 2" xfId="30896"/>
    <cellStyle name="常规 26 46 13" xfId="30897"/>
    <cellStyle name="常规 26 46 13 2" xfId="30898"/>
    <cellStyle name="常规 3 2 2 2 2" xfId="30899"/>
    <cellStyle name="常规 26 46 14" xfId="30900"/>
    <cellStyle name="常规 3 2 2 2 2 2" xfId="30901"/>
    <cellStyle name="常规 9 34 18" xfId="30902"/>
    <cellStyle name="常规 9 29 18" xfId="30903"/>
    <cellStyle name="常规 26 46 14 2" xfId="30904"/>
    <cellStyle name="常规 26 46 15 2" xfId="30905"/>
    <cellStyle name="常规 3 2 2 2 4" xfId="30906"/>
    <cellStyle name="常规 26 46 16" xfId="30907"/>
    <cellStyle name="常规 26 46 16 2" xfId="30908"/>
    <cellStyle name="常规 3 2 2 2 5" xfId="30909"/>
    <cellStyle name="常规 26 46 17" xfId="30910"/>
    <cellStyle name="常规 26 46 17 2" xfId="30911"/>
    <cellStyle name="常规 26 46 18" xfId="30912"/>
    <cellStyle name="常规 26 46 4" xfId="30913"/>
    <cellStyle name="常规 26 46 4 2" xfId="30914"/>
    <cellStyle name="常规 26 46 5" xfId="30915"/>
    <cellStyle name="常规 26 46 5 2" xfId="30916"/>
    <cellStyle name="常规 26 46 6" xfId="30917"/>
    <cellStyle name="常规 26 46 6 2" xfId="30918"/>
    <cellStyle name="常规 26 46 7" xfId="30919"/>
    <cellStyle name="常规 26 46 7 2" xfId="30920"/>
    <cellStyle name="常规 3 28 16 2" xfId="30921"/>
    <cellStyle name="常规 3 33 16 2" xfId="30922"/>
    <cellStyle name="常规 26 46 8" xfId="30923"/>
    <cellStyle name="常规 26 46 9" xfId="30924"/>
    <cellStyle name="常规 26 46 9 2" xfId="30925"/>
    <cellStyle name="常规 26 47" xfId="30926"/>
    <cellStyle name="常规 26 52" xfId="30927"/>
    <cellStyle name="常规 26 47 10" xfId="30928"/>
    <cellStyle name="常规 26 47 11" xfId="30929"/>
    <cellStyle name="常规 3 12 14" xfId="30930"/>
    <cellStyle name="常规 26 47 11 2" xfId="30931"/>
    <cellStyle name="常规 26 47 12" xfId="30932"/>
    <cellStyle name="常规 26 47 12 2" xfId="30933"/>
    <cellStyle name="常规 26 47 13 2" xfId="30934"/>
    <cellStyle name="常规 26 47 14 2" xfId="30935"/>
    <cellStyle name="常规 3 13 14" xfId="30936"/>
    <cellStyle name="常规 26 47 16 2" xfId="30937"/>
    <cellStyle name="常规 26 47 17" xfId="30938"/>
    <cellStyle name="常规 26 47 17 2" xfId="30939"/>
    <cellStyle name="常规 26 47 18" xfId="30940"/>
    <cellStyle name="常规 26 47 2" xfId="30941"/>
    <cellStyle name="常规 26 52 2" xfId="30942"/>
    <cellStyle name="常规 26 5 8" xfId="30943"/>
    <cellStyle name="常规 26 5 8 2" xfId="30944"/>
    <cellStyle name="常规 26 47 2 2" xfId="30945"/>
    <cellStyle name="常规 26 47 9 2" xfId="30946"/>
    <cellStyle name="常规 26 48" xfId="30947"/>
    <cellStyle name="常规 26 53" xfId="30948"/>
    <cellStyle name="常规 26 48 10" xfId="30949"/>
    <cellStyle name="常规 26 48 10 2" xfId="30950"/>
    <cellStyle name="常规 26 48 11" xfId="30951"/>
    <cellStyle name="常规 26 48 11 2" xfId="30952"/>
    <cellStyle name="常规 26 48 12 2" xfId="30953"/>
    <cellStyle name="常规 26 48 13" xfId="30954"/>
    <cellStyle name="常规 26 48 13 2" xfId="30955"/>
    <cellStyle name="常规 26 48 14 2" xfId="30956"/>
    <cellStyle name="常规 26 48 15" xfId="30957"/>
    <cellStyle name="常规 26 6 8" xfId="30958"/>
    <cellStyle name="常规 26 48 2" xfId="30959"/>
    <cellStyle name="常规 26 53 2" xfId="30960"/>
    <cellStyle name="常规 26 6 8 2" xfId="30961"/>
    <cellStyle name="常规 26 48 2 2" xfId="30962"/>
    <cellStyle name="常规 26 48 8 2" xfId="30963"/>
    <cellStyle name="常规 26 48 9 2" xfId="30964"/>
    <cellStyle name="常规 26 49" xfId="30965"/>
    <cellStyle name="常规 26 54" xfId="30966"/>
    <cellStyle name="常规 26 49 10" xfId="30967"/>
    <cellStyle name="常规 26 49 10 2" xfId="30968"/>
    <cellStyle name="常规 26 49 11" xfId="30969"/>
    <cellStyle name="常规 26 49 11 2" xfId="30970"/>
    <cellStyle name="常规 26 49 12 2" xfId="30971"/>
    <cellStyle name="常规 26 49 13" xfId="30972"/>
    <cellStyle name="常规 26 49 13 2" xfId="30973"/>
    <cellStyle name="常规 26 49 14" xfId="30974"/>
    <cellStyle name="常规 26 49 14 2" xfId="30975"/>
    <cellStyle name="常规 26 49 15" xfId="30976"/>
    <cellStyle name="常规 26 7 8" xfId="30977"/>
    <cellStyle name="常规 26 49 2" xfId="30978"/>
    <cellStyle name="常规 26 54 2" xfId="30979"/>
    <cellStyle name="常规 26 49 7 2" xfId="30980"/>
    <cellStyle name="常规 26 49 8" xfId="30981"/>
    <cellStyle name="常规 26 49 8 2" xfId="30982"/>
    <cellStyle name="常规 26 49 9" xfId="30983"/>
    <cellStyle name="常规 26 49 9 2" xfId="30984"/>
    <cellStyle name="常规 26 5 10" xfId="30985"/>
    <cellStyle name="常规 26 5 10 2" xfId="30986"/>
    <cellStyle name="常规 26 5 11" xfId="30987"/>
    <cellStyle name="常规 26 5 11 2" xfId="30988"/>
    <cellStyle name="常规 26 5 12" xfId="30989"/>
    <cellStyle name="常规 26 5 13" xfId="30990"/>
    <cellStyle name="常规 26 5 13 2" xfId="30991"/>
    <cellStyle name="常规 26 5 14" xfId="30992"/>
    <cellStyle name="常规 26 5 15" xfId="30993"/>
    <cellStyle name="常规 26 5 16" xfId="30994"/>
    <cellStyle name="常规 26 5 16 2" xfId="30995"/>
    <cellStyle name="常规 26 5 3" xfId="30996"/>
    <cellStyle name="常规 31 5 3" xfId="30997"/>
    <cellStyle name="常规 26 5 3 2" xfId="30998"/>
    <cellStyle name="常规 26 5 4" xfId="30999"/>
    <cellStyle name="常规 26 5 4 2" xfId="31000"/>
    <cellStyle name="常规 26 5 5" xfId="31001"/>
    <cellStyle name="常规 26 5 5 2" xfId="31002"/>
    <cellStyle name="常规 26 5 6" xfId="31003"/>
    <cellStyle name="常规 26 5 6 2" xfId="31004"/>
    <cellStyle name="常规 26 55" xfId="31005"/>
    <cellStyle name="常规 26 60" xfId="31006"/>
    <cellStyle name="常规 72 8 2" xfId="31007"/>
    <cellStyle name="常规 67 8 2" xfId="31008"/>
    <cellStyle name="常规 26 56" xfId="31009"/>
    <cellStyle name="常规 26 61" xfId="31010"/>
    <cellStyle name="常规 26 9 8" xfId="31011"/>
    <cellStyle name="常规 26 56 2" xfId="31012"/>
    <cellStyle name="常规 26 61 2" xfId="31013"/>
    <cellStyle name="常规 26 57" xfId="31014"/>
    <cellStyle name="常规 26 62" xfId="31015"/>
    <cellStyle name="常规 26 57 2" xfId="31016"/>
    <cellStyle name="常规 26 62 2" xfId="31017"/>
    <cellStyle name="常规 26 58" xfId="31018"/>
    <cellStyle name="常规 26 63" xfId="31019"/>
    <cellStyle name="常规 26 58 2" xfId="31020"/>
    <cellStyle name="常规 26 63 2" xfId="31021"/>
    <cellStyle name="常规 26 59" xfId="31022"/>
    <cellStyle name="常规 26 64" xfId="31023"/>
    <cellStyle name="常规 26 59 2" xfId="31024"/>
    <cellStyle name="常规 26 64 2" xfId="31025"/>
    <cellStyle name="常规 26 6 10" xfId="31026"/>
    <cellStyle name="常规 26 6 11" xfId="31027"/>
    <cellStyle name="常规 26 6 12" xfId="31028"/>
    <cellStyle name="常规 26 6 13" xfId="31029"/>
    <cellStyle name="常规 26 6 14" xfId="31030"/>
    <cellStyle name="常规 26 6 15" xfId="31031"/>
    <cellStyle name="常规 26 6 15 2" xfId="31032"/>
    <cellStyle name="常规 26 6 16" xfId="31033"/>
    <cellStyle name="常规 3 47 14" xfId="31034"/>
    <cellStyle name="常规 26 6 16 2" xfId="31035"/>
    <cellStyle name="常规 26 6 17" xfId="31036"/>
    <cellStyle name="常规 3 9 13" xfId="31037"/>
    <cellStyle name="常规 26 6 17 2" xfId="31038"/>
    <cellStyle name="常规 26 6 18" xfId="31039"/>
    <cellStyle name="常规 26 6 3" xfId="31040"/>
    <cellStyle name="常规 31 6 3" xfId="31041"/>
    <cellStyle name="常规 26 6 3 2" xfId="31042"/>
    <cellStyle name="常规 26 6 4" xfId="31043"/>
    <cellStyle name="常规 26 6 4 2" xfId="31044"/>
    <cellStyle name="常规 26 6 5" xfId="31045"/>
    <cellStyle name="常规 26 6 5 2" xfId="31046"/>
    <cellStyle name="常规 26 6 6" xfId="31047"/>
    <cellStyle name="常规 26 6 6 2" xfId="31048"/>
    <cellStyle name="常规 26 6 7" xfId="31049"/>
    <cellStyle name="常规 26 66 2" xfId="31050"/>
    <cellStyle name="常规 26 71 2" xfId="31051"/>
    <cellStyle name="常规 26 67 2" xfId="31052"/>
    <cellStyle name="常规 26 72 2" xfId="31053"/>
    <cellStyle name="常规 26 7 10" xfId="31054"/>
    <cellStyle name="常规 26 7 10 2" xfId="31055"/>
    <cellStyle name="常规 26 7 11" xfId="31056"/>
    <cellStyle name="常规 33 16 11 2" xfId="31057"/>
    <cellStyle name="常规 33 21 11 2" xfId="31058"/>
    <cellStyle name="常规 26 7 11 2" xfId="31059"/>
    <cellStyle name="常规 26 7 12 2" xfId="31060"/>
    <cellStyle name="常规 26 7 13" xfId="31061"/>
    <cellStyle name="常规 26 7 13 2" xfId="31062"/>
    <cellStyle name="常规 26 7 14" xfId="31063"/>
    <cellStyle name="常规 26 7 14 2" xfId="31064"/>
    <cellStyle name="常规 26 7 15" xfId="31065"/>
    <cellStyle name="常规 26 7 15 2" xfId="31066"/>
    <cellStyle name="常规 26 7 16" xfId="31067"/>
    <cellStyle name="常规 26 7 16 2" xfId="31068"/>
    <cellStyle name="常规 26 7 17 2" xfId="31069"/>
    <cellStyle name="常规 26 7 18" xfId="31070"/>
    <cellStyle name="常规 26 7 2 2" xfId="31071"/>
    <cellStyle name="常规 26 7 3" xfId="31072"/>
    <cellStyle name="常规 31 7 3" xfId="31073"/>
    <cellStyle name="常规 26 7 3 2" xfId="31074"/>
    <cellStyle name="常规 26 7 4" xfId="31075"/>
    <cellStyle name="常规 26 7 5" xfId="31076"/>
    <cellStyle name="常规 26 7 6" xfId="31077"/>
    <cellStyle name="常规 26 7 7" xfId="31078"/>
    <cellStyle name="常规 26 78" xfId="31079"/>
    <cellStyle name="常规 26 79" xfId="31080"/>
    <cellStyle name="常规 26 8 10" xfId="31081"/>
    <cellStyle name="常规 26 8 10 2" xfId="31082"/>
    <cellStyle name="常规 26 8 17" xfId="31083"/>
    <cellStyle name="常规 26 8 17 2" xfId="31084"/>
    <cellStyle name="常规 26 8 18" xfId="31085"/>
    <cellStyle name="常规 26 9" xfId="31086"/>
    <cellStyle name="常规 31 9" xfId="31087"/>
    <cellStyle name="常规 26 9 10" xfId="31088"/>
    <cellStyle name="常规 26 9 11" xfId="31089"/>
    <cellStyle name="常规 26 9 15" xfId="31090"/>
    <cellStyle name="常规 26 9 17" xfId="31091"/>
    <cellStyle name="常规 26 9 17 2" xfId="31092"/>
    <cellStyle name="常规 26 9 18" xfId="31093"/>
    <cellStyle name="常规 26 9 19" xfId="31094"/>
    <cellStyle name="常规 26 9 2" xfId="31095"/>
    <cellStyle name="常规 31 9 2" xfId="31096"/>
    <cellStyle name="常规 26 9 2 2" xfId="31097"/>
    <cellStyle name="常规 26 9 2 3" xfId="31098"/>
    <cellStyle name="常规 26 9 3" xfId="31099"/>
    <cellStyle name="常规 26 9 3 2" xfId="31100"/>
    <cellStyle name="常规 26 9 3 3" xfId="31101"/>
    <cellStyle name="常规 26 9 4" xfId="31102"/>
    <cellStyle name="常规 26 9 5" xfId="31103"/>
    <cellStyle name="常规 26 9 5 2" xfId="31104"/>
    <cellStyle name="常规 26 9 5 3" xfId="31105"/>
    <cellStyle name="常规 26 9 7 2" xfId="31106"/>
    <cellStyle name="常规 26 9 7 3" xfId="31107"/>
    <cellStyle name="常规 26 9 8 2" xfId="31108"/>
    <cellStyle name="常规 27 10 10" xfId="31109"/>
    <cellStyle name="常规 27 10 11" xfId="31110"/>
    <cellStyle name="常规 27 10 11 2" xfId="31111"/>
    <cellStyle name="常规 27 10 12 2" xfId="31112"/>
    <cellStyle name="常规 27 10 13" xfId="31113"/>
    <cellStyle name="常规 27 10 13 2" xfId="31114"/>
    <cellStyle name="常规 27 10 14" xfId="31115"/>
    <cellStyle name="常规 27 10 14 2" xfId="31116"/>
    <cellStyle name="常规 27 10 2 2 2" xfId="31117"/>
    <cellStyle name="常规 33 26 10" xfId="31118"/>
    <cellStyle name="常规 33 31 10" xfId="31119"/>
    <cellStyle name="常规 27 10 2 3" xfId="31120"/>
    <cellStyle name="常规 33 26 10 2" xfId="31121"/>
    <cellStyle name="常规 33 31 10 2" xfId="31122"/>
    <cellStyle name="常规 27 10 2 3 2" xfId="31123"/>
    <cellStyle name="常规 33 26 11" xfId="31124"/>
    <cellStyle name="常规 33 31 11" xfId="31125"/>
    <cellStyle name="常规 27 10 2 4" xfId="31126"/>
    <cellStyle name="常规 27 11 10" xfId="31127"/>
    <cellStyle name="常规 27 11 11" xfId="31128"/>
    <cellStyle name="常规 27 11 12" xfId="31129"/>
    <cellStyle name="常规 27 11 12 2" xfId="31130"/>
    <cellStyle name="常规 27 11 2 2" xfId="31131"/>
    <cellStyle name="常规 27 11 2 2 2" xfId="31132"/>
    <cellStyle name="常规 33 36 10" xfId="31133"/>
    <cellStyle name="常规 33 41 10" xfId="31134"/>
    <cellStyle name="常规 27 11 2 3" xfId="31135"/>
    <cellStyle name="常规 33 36 10 2" xfId="31136"/>
    <cellStyle name="常规 33 41 10 2" xfId="31137"/>
    <cellStyle name="常规 27 11 2 3 2" xfId="31138"/>
    <cellStyle name="常规 33 36 11" xfId="31139"/>
    <cellStyle name="常规 33 41 11" xfId="31140"/>
    <cellStyle name="常规 27 11 2 4" xfId="31141"/>
    <cellStyle name="注释 8 2 4" xfId="31142"/>
    <cellStyle name="常规 27 12" xfId="31143"/>
    <cellStyle name="常规 32 12" xfId="31144"/>
    <cellStyle name="常规 27 16 17" xfId="31145"/>
    <cellStyle name="常规 27 21 17" xfId="31146"/>
    <cellStyle name="常规 27 12 10" xfId="31147"/>
    <cellStyle name="常规 27 12 11" xfId="31148"/>
    <cellStyle name="常规 27 12 11 2" xfId="31149"/>
    <cellStyle name="常规 27 12 12" xfId="31150"/>
    <cellStyle name="常规 27 12 14" xfId="31151"/>
    <cellStyle name="常规 27 12 14 2" xfId="31152"/>
    <cellStyle name="常规 27 12 2" xfId="31153"/>
    <cellStyle name="常规 32 12 2" xfId="31154"/>
    <cellStyle name="常规 27 16 17 2" xfId="31155"/>
    <cellStyle name="常规 27 21 17 2" xfId="31156"/>
    <cellStyle name="注释 8 2 5" xfId="31157"/>
    <cellStyle name="常规 27 13" xfId="31158"/>
    <cellStyle name="常规 32 13" xfId="31159"/>
    <cellStyle name="常规 27 16 18" xfId="31160"/>
    <cellStyle name="常规 27 21 18" xfId="31161"/>
    <cellStyle name="常规 27 13 10" xfId="31162"/>
    <cellStyle name="常规 27 13 12" xfId="31163"/>
    <cellStyle name="常规 27 13 13" xfId="31164"/>
    <cellStyle name="常规 27 13 2" xfId="31165"/>
    <cellStyle name="常规 32 13 2" xfId="31166"/>
    <cellStyle name="常规 27 13 2 2" xfId="31167"/>
    <cellStyle name="常规 27 13 2 3" xfId="31168"/>
    <cellStyle name="常规 27 13 2 4" xfId="31169"/>
    <cellStyle name="注释 8 2 6" xfId="31170"/>
    <cellStyle name="常规 27 14" xfId="31171"/>
    <cellStyle name="常规 32 14" xfId="31172"/>
    <cellStyle name="常规 27 14 10" xfId="31173"/>
    <cellStyle name="常规 27 14 11" xfId="31174"/>
    <cellStyle name="常规 27 14 12" xfId="31175"/>
    <cellStyle name="常规 27 14 2" xfId="31176"/>
    <cellStyle name="常规 32 14 2" xfId="31177"/>
    <cellStyle name="常规 27 15" xfId="31178"/>
    <cellStyle name="常规 27 20" xfId="31179"/>
    <cellStyle name="常规 32 15" xfId="31180"/>
    <cellStyle name="常规 32 20" xfId="31181"/>
    <cellStyle name="常规 27 15 10" xfId="31182"/>
    <cellStyle name="常规 27 20 10" xfId="31183"/>
    <cellStyle name="常规 27 15 11" xfId="31184"/>
    <cellStyle name="常规 27 20 11" xfId="31185"/>
    <cellStyle name="常规 27 15 12" xfId="31186"/>
    <cellStyle name="常规 27 20 12" xfId="31187"/>
    <cellStyle name="常规 27 15 12 2" xfId="31188"/>
    <cellStyle name="常规 27 20 12 2" xfId="31189"/>
    <cellStyle name="常规 27 15 13 2" xfId="31190"/>
    <cellStyle name="常规 27 20 13 2" xfId="31191"/>
    <cellStyle name="常规 27 15 14" xfId="31192"/>
    <cellStyle name="常规 27 20 14" xfId="31193"/>
    <cellStyle name="常规 27 15 14 2" xfId="31194"/>
    <cellStyle name="常规 27 20 14 2" xfId="31195"/>
    <cellStyle name="常规 27 15 2 2 2" xfId="31196"/>
    <cellStyle name="常规 27 20 2 2 2" xfId="31197"/>
    <cellStyle name="常规 27 15 2 3" xfId="31198"/>
    <cellStyle name="常规 27 20 2 3" xfId="31199"/>
    <cellStyle name="常规 27 15 2 3 2" xfId="31200"/>
    <cellStyle name="常规 27 20 2 3 2" xfId="31201"/>
    <cellStyle name="常规 27 15 2 4" xfId="31202"/>
    <cellStyle name="常规 27 20 2 4" xfId="31203"/>
    <cellStyle name="常规 4 41" xfId="31204"/>
    <cellStyle name="常规 4 36" xfId="31205"/>
    <cellStyle name="常规 27 16 12 2" xfId="31206"/>
    <cellStyle name="常规 27 21 12 2" xfId="31207"/>
    <cellStyle name="常规 27 16 2 2" xfId="31208"/>
    <cellStyle name="常规 27 21 2 2" xfId="31209"/>
    <cellStyle name="常规 27 16 2 3" xfId="31210"/>
    <cellStyle name="常规 27 21 2 3" xfId="31211"/>
    <cellStyle name="常规 27 16 2 3 2" xfId="31212"/>
    <cellStyle name="常规 27 21 2 3 2" xfId="31213"/>
    <cellStyle name="常规 27 16 2 4" xfId="31214"/>
    <cellStyle name="常规 27 21 2 4" xfId="31215"/>
    <cellStyle name="常规 27 2 2" xfId="31216"/>
    <cellStyle name="常规 32 2 2" xfId="31217"/>
    <cellStyle name="常规 27 16 3 2" xfId="31218"/>
    <cellStyle name="常规 27 21 3 2" xfId="31219"/>
    <cellStyle name="常规 27 2 2 2" xfId="31220"/>
    <cellStyle name="常规 32 2 2 2" xfId="31221"/>
    <cellStyle name="常规 27 16 3 2 2" xfId="31222"/>
    <cellStyle name="常规 27 21 3 2 2" xfId="31223"/>
    <cellStyle name="常规 27 2 3" xfId="31224"/>
    <cellStyle name="常规 32 2 3" xfId="31225"/>
    <cellStyle name="常规 27 16 3 3" xfId="31226"/>
    <cellStyle name="常规 27 21 3 3" xfId="31227"/>
    <cellStyle name="常规 27 2 3 2" xfId="31228"/>
    <cellStyle name="常规 32 2 3 2" xfId="31229"/>
    <cellStyle name="常规 27 16 3 3 2" xfId="31230"/>
    <cellStyle name="常规 27 21 3 3 2" xfId="31231"/>
    <cellStyle name="常规 27 2 4" xfId="31232"/>
    <cellStyle name="常规 32 2 4" xfId="31233"/>
    <cellStyle name="常规 27 16 3 4" xfId="31234"/>
    <cellStyle name="常规 27 21 3 4" xfId="31235"/>
    <cellStyle name="常规 27 3" xfId="31236"/>
    <cellStyle name="常规 32 3" xfId="31237"/>
    <cellStyle name="常规 27 16 4" xfId="31238"/>
    <cellStyle name="常规 27 21 4" xfId="31239"/>
    <cellStyle name="常规 27 3 2" xfId="31240"/>
    <cellStyle name="常规 32 3 2" xfId="31241"/>
    <cellStyle name="常规 27 16 4 2" xfId="31242"/>
    <cellStyle name="常规 27 21 4 2" xfId="31243"/>
    <cellStyle name="常规 27 3 2 2" xfId="31244"/>
    <cellStyle name="常规 32 3 2 2" xfId="31245"/>
    <cellStyle name="常规 27 16 4 2 2" xfId="31246"/>
    <cellStyle name="常规 27 21 4 2 2" xfId="31247"/>
    <cellStyle name="常规 27 3 3" xfId="31248"/>
    <cellStyle name="常规 32 3 3" xfId="31249"/>
    <cellStyle name="常规 27 16 4 3" xfId="31250"/>
    <cellStyle name="常规 27 21 4 3" xfId="31251"/>
    <cellStyle name="常规 27 3 3 2" xfId="31252"/>
    <cellStyle name="常规 32 3 3 2" xfId="31253"/>
    <cellStyle name="常规 27 16 4 3 2" xfId="31254"/>
    <cellStyle name="常规 27 21 4 3 2" xfId="31255"/>
    <cellStyle name="常规 27 3 4" xfId="31256"/>
    <cellStyle name="常规 32 3 4" xfId="31257"/>
    <cellStyle name="常规 27 16 4 4" xfId="31258"/>
    <cellStyle name="常规 27 21 4 4" xfId="31259"/>
    <cellStyle name="常规 27 4" xfId="31260"/>
    <cellStyle name="常规 32 4" xfId="31261"/>
    <cellStyle name="常规 27 16 5" xfId="31262"/>
    <cellStyle name="常规 27 21 5" xfId="31263"/>
    <cellStyle name="常规 27 4 2" xfId="31264"/>
    <cellStyle name="常规 32 4 2" xfId="31265"/>
    <cellStyle name="常规 27 16 5 2" xfId="31266"/>
    <cellStyle name="常规 27 21 5 2" xfId="31267"/>
    <cellStyle name="常规 27 5" xfId="31268"/>
    <cellStyle name="常规 32 5" xfId="31269"/>
    <cellStyle name="常规 27 16 6" xfId="31270"/>
    <cellStyle name="常规 27 21 6" xfId="31271"/>
    <cellStyle name="常规 27 5 2" xfId="31272"/>
    <cellStyle name="常规 32 5 2" xfId="31273"/>
    <cellStyle name="常规 27 16 6 2" xfId="31274"/>
    <cellStyle name="常规 27 21 6 2" xfId="31275"/>
    <cellStyle name="常规 27 6 2" xfId="31276"/>
    <cellStyle name="常规 32 6 2" xfId="31277"/>
    <cellStyle name="常规 27 16 7 2" xfId="31278"/>
    <cellStyle name="常规 27 21 7 2" xfId="31279"/>
    <cellStyle name="常规 27 7" xfId="31280"/>
    <cellStyle name="常规 32 7" xfId="31281"/>
    <cellStyle name="常规 27 16 8" xfId="31282"/>
    <cellStyle name="常规 27 21 8" xfId="31283"/>
    <cellStyle name="常规 27 7 2" xfId="31284"/>
    <cellStyle name="常规 32 7 2" xfId="31285"/>
    <cellStyle name="常规 27 16 8 2" xfId="31286"/>
    <cellStyle name="常规 27 21 8 2" xfId="31287"/>
    <cellStyle name="常规 27 8" xfId="31288"/>
    <cellStyle name="常规 32 8" xfId="31289"/>
    <cellStyle name="常规 27 16 9" xfId="31290"/>
    <cellStyle name="常规 27 21 9" xfId="31291"/>
    <cellStyle name="常规 27 8 2" xfId="31292"/>
    <cellStyle name="常规 32 8 2" xfId="31293"/>
    <cellStyle name="常规 27 16 9 2" xfId="31294"/>
    <cellStyle name="常规 27 21 9 2" xfId="31295"/>
    <cellStyle name="常规 27 17 10" xfId="31296"/>
    <cellStyle name="常规 27 22 10" xfId="31297"/>
    <cellStyle name="常规 27 17 10 2" xfId="31298"/>
    <cellStyle name="常规 27 22 10 2" xfId="31299"/>
    <cellStyle name="常规 27 17 11" xfId="31300"/>
    <cellStyle name="常规 27 22 11" xfId="31301"/>
    <cellStyle name="常规 27 17 11 2" xfId="31302"/>
    <cellStyle name="常规 27 22 11 2" xfId="31303"/>
    <cellStyle name="常规 27 17 12 2" xfId="31304"/>
    <cellStyle name="常规 27 22 12 2" xfId="31305"/>
    <cellStyle name="常规 27 17 13 2" xfId="31306"/>
    <cellStyle name="常规 27 22 13 2" xfId="31307"/>
    <cellStyle name="常规 27 17 14" xfId="31308"/>
    <cellStyle name="常规 27 22 14" xfId="31309"/>
    <cellStyle name="常规 27 17 14 2" xfId="31310"/>
    <cellStyle name="常规 27 22 14 2" xfId="31311"/>
    <cellStyle name="常规 28 10" xfId="31312"/>
    <cellStyle name="常规 33 10" xfId="31313"/>
    <cellStyle name="常规 27 17 15" xfId="31314"/>
    <cellStyle name="常规 27 22 15" xfId="31315"/>
    <cellStyle name="常规 28 10 2" xfId="31316"/>
    <cellStyle name="常规 33 10 2" xfId="31317"/>
    <cellStyle name="常规 27 17 15 2" xfId="31318"/>
    <cellStyle name="常规 27 22 15 2" xfId="31319"/>
    <cellStyle name="常规 28 11 2" xfId="31320"/>
    <cellStyle name="常规 33 11 2" xfId="31321"/>
    <cellStyle name="常规 27 17 16 2" xfId="31322"/>
    <cellStyle name="常规 27 22 16 2" xfId="31323"/>
    <cellStyle name="常规 28 12" xfId="31324"/>
    <cellStyle name="常规 33 12" xfId="31325"/>
    <cellStyle name="常规 27 17 17" xfId="31326"/>
    <cellStyle name="常规 27 22 17" xfId="31327"/>
    <cellStyle name="常规 28 12 2" xfId="31328"/>
    <cellStyle name="常规 33 12 2" xfId="31329"/>
    <cellStyle name="常规 27 17 17 2" xfId="31330"/>
    <cellStyle name="常规 27 22 17 2" xfId="31331"/>
    <cellStyle name="常规 28 13" xfId="31332"/>
    <cellStyle name="常规 33 13" xfId="31333"/>
    <cellStyle name="常规 27 17 18" xfId="31334"/>
    <cellStyle name="常规 27 22 18" xfId="31335"/>
    <cellStyle name="常规 27 17 2" xfId="31336"/>
    <cellStyle name="常规 27 22 2" xfId="31337"/>
    <cellStyle name="常规 32 17 2" xfId="31338"/>
    <cellStyle name="常规 6 43" xfId="31339"/>
    <cellStyle name="常规 6 38" xfId="31340"/>
    <cellStyle name="常规 28 3" xfId="31341"/>
    <cellStyle name="常规 33 3" xfId="31342"/>
    <cellStyle name="常规 27 17 4" xfId="31343"/>
    <cellStyle name="常规 27 22 4" xfId="31344"/>
    <cellStyle name="常规 6 44" xfId="31345"/>
    <cellStyle name="常规 6 39" xfId="31346"/>
    <cellStyle name="常规 28 4" xfId="31347"/>
    <cellStyle name="常规 33 4" xfId="31348"/>
    <cellStyle name="常规 27 17 5" xfId="31349"/>
    <cellStyle name="常规 27 22 5" xfId="31350"/>
    <cellStyle name="常规 6 50" xfId="31351"/>
    <cellStyle name="常规 6 45" xfId="31352"/>
    <cellStyle name="常规 33 5" xfId="31353"/>
    <cellStyle name="常规 28 5" xfId="31354"/>
    <cellStyle name="常规 27 17 6" xfId="31355"/>
    <cellStyle name="常规 27 22 6" xfId="31356"/>
    <cellStyle name="常规 6 52" xfId="31357"/>
    <cellStyle name="常规 6 47" xfId="31358"/>
    <cellStyle name="常规 33 7" xfId="31359"/>
    <cellStyle name="常规 28 7" xfId="31360"/>
    <cellStyle name="常规 27 17 8" xfId="31361"/>
    <cellStyle name="常规 27 22 8" xfId="31362"/>
    <cellStyle name="常规 6 53" xfId="31363"/>
    <cellStyle name="常规 6 48" xfId="31364"/>
    <cellStyle name="常规 33 8" xfId="31365"/>
    <cellStyle name="常规 28 8" xfId="31366"/>
    <cellStyle name="常规 27 17 9" xfId="31367"/>
    <cellStyle name="常规 27 22 9" xfId="31368"/>
    <cellStyle name="常规 27 18 10" xfId="31369"/>
    <cellStyle name="常规 27 23 10" xfId="31370"/>
    <cellStyle name="常规 27 18 10 2" xfId="31371"/>
    <cellStyle name="常规 27 23 10 2" xfId="31372"/>
    <cellStyle name="常规 27 18 11" xfId="31373"/>
    <cellStyle name="常规 27 23 11" xfId="31374"/>
    <cellStyle name="常规 27 18 11 2" xfId="31375"/>
    <cellStyle name="常规 27 23 11 2" xfId="31376"/>
    <cellStyle name="常规 27 18 12" xfId="31377"/>
    <cellStyle name="常规 27 23 12" xfId="31378"/>
    <cellStyle name="常规 27 18 12 2" xfId="31379"/>
    <cellStyle name="常规 27 23 12 2" xfId="31380"/>
    <cellStyle name="常规 27 18 13" xfId="31381"/>
    <cellStyle name="常规 27 23 13" xfId="31382"/>
    <cellStyle name="常规 27 18 13 2" xfId="31383"/>
    <cellStyle name="常规 27 23 13 2" xfId="31384"/>
    <cellStyle name="常规 27 18 14" xfId="31385"/>
    <cellStyle name="常规 27 23 14" xfId="31386"/>
    <cellStyle name="常规 27 18 2" xfId="31387"/>
    <cellStyle name="常规 27 23 2" xfId="31388"/>
    <cellStyle name="常规 32 18 2" xfId="31389"/>
    <cellStyle name="常规 27 18 2 2" xfId="31390"/>
    <cellStyle name="常规 27 23 2 2" xfId="31391"/>
    <cellStyle name="常规 27 18 2 3" xfId="31392"/>
    <cellStyle name="常规 27 23 2 3" xfId="31393"/>
    <cellStyle name="常规 27 18 2 4" xfId="31394"/>
    <cellStyle name="常规 27 23 2 4" xfId="31395"/>
    <cellStyle name="常规 6 87" xfId="31396"/>
    <cellStyle name="常规 34 2" xfId="31397"/>
    <cellStyle name="常规 29 2" xfId="31398"/>
    <cellStyle name="常规 27 18 3" xfId="31399"/>
    <cellStyle name="常规 27 23 3" xfId="31400"/>
    <cellStyle name="常规 34 2 2" xfId="31401"/>
    <cellStyle name="常规 29 2 2" xfId="31402"/>
    <cellStyle name="常规 27 18 3 2" xfId="31403"/>
    <cellStyle name="常规 27 23 3 2" xfId="31404"/>
    <cellStyle name="常规 34 2 3" xfId="31405"/>
    <cellStyle name="常规 29 2 3" xfId="31406"/>
    <cellStyle name="常规 27 18 3 3" xfId="31407"/>
    <cellStyle name="常规 27 23 3 3" xfId="31408"/>
    <cellStyle name="常规 34 2 4" xfId="31409"/>
    <cellStyle name="常规 29 2 4" xfId="31410"/>
    <cellStyle name="常规 27 18 3 4" xfId="31411"/>
    <cellStyle name="常规 27 23 3 4" xfId="31412"/>
    <cellStyle name="常规 34 3" xfId="31413"/>
    <cellStyle name="常规 29 3" xfId="31414"/>
    <cellStyle name="常规 27 18 4" xfId="31415"/>
    <cellStyle name="常规 27 23 4" xfId="31416"/>
    <cellStyle name="常规 34 3 2" xfId="31417"/>
    <cellStyle name="常规 29 3 2" xfId="31418"/>
    <cellStyle name="常规 27 18 4 2" xfId="31419"/>
    <cellStyle name="常规 27 23 4 2" xfId="31420"/>
    <cellStyle name="常规 34 3 3" xfId="31421"/>
    <cellStyle name="常规 29 3 3" xfId="31422"/>
    <cellStyle name="常规 27 18 4 3" xfId="31423"/>
    <cellStyle name="常规 27 23 4 3" xfId="31424"/>
    <cellStyle name="常规 34 3 4" xfId="31425"/>
    <cellStyle name="常规 29 3 4" xfId="31426"/>
    <cellStyle name="常规 27 18 4 4" xfId="31427"/>
    <cellStyle name="常规 27 23 4 4" xfId="31428"/>
    <cellStyle name="常规 34 4" xfId="31429"/>
    <cellStyle name="常规 29 4" xfId="31430"/>
    <cellStyle name="常规 27 18 5" xfId="31431"/>
    <cellStyle name="常规 27 23 5" xfId="31432"/>
    <cellStyle name="常规 34 5" xfId="31433"/>
    <cellStyle name="常规 29 5" xfId="31434"/>
    <cellStyle name="常规 27 18 6" xfId="31435"/>
    <cellStyle name="常规 27 23 6" xfId="31436"/>
    <cellStyle name="常规 34 5 2" xfId="31437"/>
    <cellStyle name="常规 29 5 2" xfId="31438"/>
    <cellStyle name="常规 27 18 6 2" xfId="31439"/>
    <cellStyle name="常规 27 23 6 2" xfId="31440"/>
    <cellStyle name="常规 34 6" xfId="31441"/>
    <cellStyle name="常规 29 6" xfId="31442"/>
    <cellStyle name="常规 27 18 7" xfId="31443"/>
    <cellStyle name="常规 27 23 7" xfId="31444"/>
    <cellStyle name="常规 34 6 2" xfId="31445"/>
    <cellStyle name="常规 29 6 2" xfId="31446"/>
    <cellStyle name="常规 27 18 7 2" xfId="31447"/>
    <cellStyle name="常规 27 23 7 2" xfId="31448"/>
    <cellStyle name="常规 34 7" xfId="31449"/>
    <cellStyle name="常规 29 7" xfId="31450"/>
    <cellStyle name="常规 27 18 8" xfId="31451"/>
    <cellStyle name="常规 27 23 8" xfId="31452"/>
    <cellStyle name="常规 34 7 2" xfId="31453"/>
    <cellStyle name="常规 29 7 2" xfId="31454"/>
    <cellStyle name="常规 27 18 8 2" xfId="31455"/>
    <cellStyle name="常规 27 23 8 2" xfId="31456"/>
    <cellStyle name="常规 34 8" xfId="31457"/>
    <cellStyle name="常规 29 8" xfId="31458"/>
    <cellStyle name="常规 27 18 9" xfId="31459"/>
    <cellStyle name="常规 27 23 9" xfId="31460"/>
    <cellStyle name="常规 34 8 2" xfId="31461"/>
    <cellStyle name="常规 29 8 2" xfId="31462"/>
    <cellStyle name="常规 27 18 9 2" xfId="31463"/>
    <cellStyle name="常规 27 23 9 2" xfId="31464"/>
    <cellStyle name="常规 27 19" xfId="31465"/>
    <cellStyle name="常规 27 24" xfId="31466"/>
    <cellStyle name="常规 32 19" xfId="31467"/>
    <cellStyle name="常规 32 24" xfId="31468"/>
    <cellStyle name="常规 27 19 10" xfId="31469"/>
    <cellStyle name="常规 27 24 10" xfId="31470"/>
    <cellStyle name="常规 27 19 11" xfId="31471"/>
    <cellStyle name="常规 27 24 11" xfId="31472"/>
    <cellStyle name="常规 27 19 11 2" xfId="31473"/>
    <cellStyle name="常规 27 24 11 2" xfId="31474"/>
    <cellStyle name="常规 27 19 12" xfId="31475"/>
    <cellStyle name="常规 27 24 12" xfId="31476"/>
    <cellStyle name="常规 27 19 12 2" xfId="31477"/>
    <cellStyle name="常规 27 24 12 2" xfId="31478"/>
    <cellStyle name="常规 27 19 13" xfId="31479"/>
    <cellStyle name="常规 27 24 13" xfId="31480"/>
    <cellStyle name="常规 27 19 13 2" xfId="31481"/>
    <cellStyle name="常规 27 24 13 2" xfId="31482"/>
    <cellStyle name="常规 27 19 14" xfId="31483"/>
    <cellStyle name="常规 27 24 14" xfId="31484"/>
    <cellStyle name="常规 27 19 2" xfId="31485"/>
    <cellStyle name="常规 27 24 2" xfId="31486"/>
    <cellStyle name="常规 32 19 2" xfId="31487"/>
    <cellStyle name="常规 3 75" xfId="31488"/>
    <cellStyle name="常规 3 80" xfId="31489"/>
    <cellStyle name="常规 27 19 2 2" xfId="31490"/>
    <cellStyle name="常规 27 24 2 2" xfId="31491"/>
    <cellStyle name="常规 27 2 26" xfId="31492"/>
    <cellStyle name="常规 27 2 31" xfId="31493"/>
    <cellStyle name="常规 27 19 2 2 2" xfId="31494"/>
    <cellStyle name="常规 27 24 2 2 2" xfId="31495"/>
    <cellStyle name="常规 27 2 26 2" xfId="31496"/>
    <cellStyle name="常规 3 76" xfId="31497"/>
    <cellStyle name="常规 3 81" xfId="31498"/>
    <cellStyle name="常规 27 19 2 3" xfId="31499"/>
    <cellStyle name="常规 27 24 2 3" xfId="31500"/>
    <cellStyle name="常规 27 2 27" xfId="31501"/>
    <cellStyle name="常规 27 2 32" xfId="31502"/>
    <cellStyle name="常规 3 81 2" xfId="31503"/>
    <cellStyle name="常规 27 19 2 3 2" xfId="31504"/>
    <cellStyle name="常规 27 24 2 3 2" xfId="31505"/>
    <cellStyle name="常规 3 77" xfId="31506"/>
    <cellStyle name="常规 3 82" xfId="31507"/>
    <cellStyle name="常规 27 19 2 4" xfId="31508"/>
    <cellStyle name="常规 27 24 2 4" xfId="31509"/>
    <cellStyle name="常规 27 2 28" xfId="31510"/>
    <cellStyle name="常规 27 19 3" xfId="31511"/>
    <cellStyle name="常规 27 24 3" xfId="31512"/>
    <cellStyle name="常规 27 19 3 2" xfId="31513"/>
    <cellStyle name="常规 27 24 3 2" xfId="31514"/>
    <cellStyle name="常规 27 19 3 2 2" xfId="31515"/>
    <cellStyle name="常规 27 24 3 2 2" xfId="31516"/>
    <cellStyle name="常规 27 19 3 3" xfId="31517"/>
    <cellStyle name="常规 27 24 3 3" xfId="31518"/>
    <cellStyle name="常规 27 19 3 3 2" xfId="31519"/>
    <cellStyle name="常规 27 24 3 3 2" xfId="31520"/>
    <cellStyle name="常规 27 19 3 4" xfId="31521"/>
    <cellStyle name="常规 27 24 3 4" xfId="31522"/>
    <cellStyle name="常规 27 19 4" xfId="31523"/>
    <cellStyle name="常规 27 24 4" xfId="31524"/>
    <cellStyle name="常规 27 19 4 3 2" xfId="31525"/>
    <cellStyle name="常规 27 24 4 3 2" xfId="31526"/>
    <cellStyle name="常规 27 19 4 4" xfId="31527"/>
    <cellStyle name="常规 27 24 4 4" xfId="31528"/>
    <cellStyle name="常规 27 19 5" xfId="31529"/>
    <cellStyle name="常规 27 24 5" xfId="31530"/>
    <cellStyle name="常规 27 19 6" xfId="31531"/>
    <cellStyle name="常规 27 24 6" xfId="31532"/>
    <cellStyle name="常规 27 19 7" xfId="31533"/>
    <cellStyle name="常规 27 24 7" xfId="31534"/>
    <cellStyle name="常规 27 19 9" xfId="31535"/>
    <cellStyle name="常规 27 24 9" xfId="31536"/>
    <cellStyle name="常规 3 49 2" xfId="31537"/>
    <cellStyle name="常规 3 54 2" xfId="31538"/>
    <cellStyle name="常规 27 2 10 2" xfId="31539"/>
    <cellStyle name="常规 3 49 3" xfId="31540"/>
    <cellStyle name="常规 27 2 10 3" xfId="31541"/>
    <cellStyle name="常规 3 49 4" xfId="31542"/>
    <cellStyle name="常规 27 2 10 4" xfId="31543"/>
    <cellStyle name="常规 3 55 2" xfId="31544"/>
    <cellStyle name="常规 3 60 2" xfId="31545"/>
    <cellStyle name="常规 27 2 11 2" xfId="31546"/>
    <cellStyle name="常规 27 2 11 3" xfId="31547"/>
    <cellStyle name="常规 27 2 11 4" xfId="31548"/>
    <cellStyle name="常规 3 56 2" xfId="31549"/>
    <cellStyle name="常规 3 61 2" xfId="31550"/>
    <cellStyle name="常规 27 2 12 2" xfId="31551"/>
    <cellStyle name="常规 27 2 12 3" xfId="31552"/>
    <cellStyle name="常规 27 2 12 4" xfId="31553"/>
    <cellStyle name="常规 3 57" xfId="31554"/>
    <cellStyle name="常规 3 62" xfId="31555"/>
    <cellStyle name="常规 27 2 13" xfId="31556"/>
    <cellStyle name="常规 3 57 2" xfId="31557"/>
    <cellStyle name="常规 3 62 2" xfId="31558"/>
    <cellStyle name="常规 27 2 13 2" xfId="31559"/>
    <cellStyle name="常规 3 58" xfId="31560"/>
    <cellStyle name="常规 3 63" xfId="31561"/>
    <cellStyle name="常规 27 2 14" xfId="31562"/>
    <cellStyle name="常规 3 58 2" xfId="31563"/>
    <cellStyle name="常规 3 63 2" xfId="31564"/>
    <cellStyle name="常规 27 2 14 2" xfId="31565"/>
    <cellStyle name="常规 3 59" xfId="31566"/>
    <cellStyle name="常规 3 64" xfId="31567"/>
    <cellStyle name="常规 27 2 15" xfId="31568"/>
    <cellStyle name="常规 27 2 20" xfId="31569"/>
    <cellStyle name="常规 3 59 2" xfId="31570"/>
    <cellStyle name="常规 3 64 2" xfId="31571"/>
    <cellStyle name="常规 27 2 15 2" xfId="31572"/>
    <cellStyle name="常规 27 2 20 2" xfId="31573"/>
    <cellStyle name="常规 3 65" xfId="31574"/>
    <cellStyle name="常规 3 70" xfId="31575"/>
    <cellStyle name="常规 27 2 16" xfId="31576"/>
    <cellStyle name="常规 27 2 21" xfId="31577"/>
    <cellStyle name="常规 3 65 2" xfId="31578"/>
    <cellStyle name="常规 3 70 2" xfId="31579"/>
    <cellStyle name="常规 27 2 16 2" xfId="31580"/>
    <cellStyle name="常规 27 2 21 2" xfId="31581"/>
    <cellStyle name="常规 3 66" xfId="31582"/>
    <cellStyle name="常规 3 71" xfId="31583"/>
    <cellStyle name="常规 27 2 17" xfId="31584"/>
    <cellStyle name="常规 27 2 22" xfId="31585"/>
    <cellStyle name="常规 3 67" xfId="31586"/>
    <cellStyle name="常规 3 72" xfId="31587"/>
    <cellStyle name="常规 27 2 18" xfId="31588"/>
    <cellStyle name="常规 27 2 23" xfId="31589"/>
    <cellStyle name="常规 3 67 2" xfId="31590"/>
    <cellStyle name="常规 3 72 2" xfId="31591"/>
    <cellStyle name="常规 27 2 18 2" xfId="31592"/>
    <cellStyle name="常规 27 2 23 2" xfId="31593"/>
    <cellStyle name="常规 7 7 3 2 2" xfId="31594"/>
    <cellStyle name="常规 3 68" xfId="31595"/>
    <cellStyle name="常规 3 73" xfId="31596"/>
    <cellStyle name="常规 27 2 19" xfId="31597"/>
    <cellStyle name="常规 27 2 24" xfId="31598"/>
    <cellStyle name="常规 3 68 2" xfId="31599"/>
    <cellStyle name="常规 3 73 2" xfId="31600"/>
    <cellStyle name="常规 27 2 19 2" xfId="31601"/>
    <cellStyle name="常规 27 2 24 2" xfId="31602"/>
    <cellStyle name="常规 3 45 11" xfId="31603"/>
    <cellStyle name="常规 27 2 2 10" xfId="31604"/>
    <cellStyle name="常规 27 2 2 2 2" xfId="31605"/>
    <cellStyle name="常规 27 2 2 2 2 2" xfId="31606"/>
    <cellStyle name="常规 27 2 2 2 3" xfId="31607"/>
    <cellStyle name="常规 27 2 2 2 5" xfId="31608"/>
    <cellStyle name="常规 27 2 2 2 8" xfId="31609"/>
    <cellStyle name="常规 3 10 2 2" xfId="31610"/>
    <cellStyle name="常规 27 2 2 3" xfId="31611"/>
    <cellStyle name="常规 27 2 2 3 2" xfId="31612"/>
    <cellStyle name="常规 27 2 2 4" xfId="31613"/>
    <cellStyle name="常规 27 2 2 4 2" xfId="31614"/>
    <cellStyle name="常规 27 2 2 5" xfId="31615"/>
    <cellStyle name="常规 27 2 2 5 2" xfId="31616"/>
    <cellStyle name="常规 27 2 2 6" xfId="31617"/>
    <cellStyle name="常规 3 7 2" xfId="31618"/>
    <cellStyle name="常规 27 2 2 7" xfId="31619"/>
    <cellStyle name="常规 3 7 4" xfId="31620"/>
    <cellStyle name="常规 27 2 2 9" xfId="31621"/>
    <cellStyle name="常规 3 69" xfId="31622"/>
    <cellStyle name="常规 3 74" xfId="31623"/>
    <cellStyle name="常规 27 2 25" xfId="31624"/>
    <cellStyle name="常规 27 2 30" xfId="31625"/>
    <cellStyle name="常规 3 69 2" xfId="31626"/>
    <cellStyle name="常规 27 2 25 2" xfId="31627"/>
    <cellStyle name="常规 3 78" xfId="31628"/>
    <cellStyle name="常规 3 83" xfId="31629"/>
    <cellStyle name="常规 27 2 29" xfId="31630"/>
    <cellStyle name="常规 27 2 3 2 2" xfId="31631"/>
    <cellStyle name="常规 3 10 3 2" xfId="31632"/>
    <cellStyle name="常规 27 2 3 3" xfId="31633"/>
    <cellStyle name="常规 27 2 3 3 2" xfId="31634"/>
    <cellStyle name="常规 27 2 3 4" xfId="31635"/>
    <cellStyle name="常规 27 2 3 5" xfId="31636"/>
    <cellStyle name="常规 27 2 4 2" xfId="31637"/>
    <cellStyle name="常规 32 2 4 2" xfId="31638"/>
    <cellStyle name="常规 27 2 4 2 2" xfId="31639"/>
    <cellStyle name="常规 3 10 4 2" xfId="31640"/>
    <cellStyle name="常规 27 2 4 3" xfId="31641"/>
    <cellStyle name="常规 27 2 4 3 2" xfId="31642"/>
    <cellStyle name="常规 27 2 4 4" xfId="31643"/>
    <cellStyle name="常规 27 2 4 5" xfId="31644"/>
    <cellStyle name="常规 27 2 5" xfId="31645"/>
    <cellStyle name="常规 32 2 5" xfId="31646"/>
    <cellStyle name="常规 27 2 5 2" xfId="31647"/>
    <cellStyle name="常规 27 2 5 2 2" xfId="31648"/>
    <cellStyle name="常规 3 10 5 2" xfId="31649"/>
    <cellStyle name="常规 27 2 5 3" xfId="31650"/>
    <cellStyle name="常规 27 2 5 3 2" xfId="31651"/>
    <cellStyle name="常规 27 2 5 4" xfId="31652"/>
    <cellStyle name="常规 27 2 5 5" xfId="31653"/>
    <cellStyle name="常规 27 2 6 2" xfId="31654"/>
    <cellStyle name="常规 27 2 6 2 2" xfId="31655"/>
    <cellStyle name="常规 3 10 6 2" xfId="31656"/>
    <cellStyle name="常规 27 2 6 3" xfId="31657"/>
    <cellStyle name="常规 27 2 6 3 2" xfId="31658"/>
    <cellStyle name="常规 27 2 6 4" xfId="31659"/>
    <cellStyle name="常规 27 2 6 5" xfId="31660"/>
    <cellStyle name="常规 27 2 7" xfId="31661"/>
    <cellStyle name="常规 32 2 7" xfId="31662"/>
    <cellStyle name="常规 27 2 7 2" xfId="31663"/>
    <cellStyle name="常规 28 2 2 8" xfId="31664"/>
    <cellStyle name="常规 27 2 7 2 2" xfId="31665"/>
    <cellStyle name="常规 3 10 7 2" xfId="31666"/>
    <cellStyle name="常规 27 2 7 3" xfId="31667"/>
    <cellStyle name="常规 27 2 7 3 2" xfId="31668"/>
    <cellStyle name="常规 27 2 8" xfId="31669"/>
    <cellStyle name="常规 32 2 8" xfId="31670"/>
    <cellStyle name="常规 27 2 8 2" xfId="31671"/>
    <cellStyle name="常规 33 3 2 8" xfId="31672"/>
    <cellStyle name="常规 27 2 8 2 2" xfId="31673"/>
    <cellStyle name="常规 3 10 8 2" xfId="31674"/>
    <cellStyle name="常规 27 2 8 3" xfId="31675"/>
    <cellStyle name="常规 27 2 8 4" xfId="31676"/>
    <cellStyle name="常规 27 2 9" xfId="31677"/>
    <cellStyle name="常规 32 2 9" xfId="31678"/>
    <cellStyle name="常规 27 2 9 2" xfId="31679"/>
    <cellStyle name="常规 27 2 9 2 2" xfId="31680"/>
    <cellStyle name="常规 3 10 9 2" xfId="31681"/>
    <cellStyle name="常规 27 2 9 3" xfId="31682"/>
    <cellStyle name="常规 27 2 9 4" xfId="31683"/>
    <cellStyle name="常规 27 25" xfId="31684"/>
    <cellStyle name="常规 27 30" xfId="31685"/>
    <cellStyle name="常规 32 25" xfId="31686"/>
    <cellStyle name="常规 27 25 10" xfId="31687"/>
    <cellStyle name="常规 27 30 10" xfId="31688"/>
    <cellStyle name="常规 27 25 10 2" xfId="31689"/>
    <cellStyle name="常规 27 30 10 2" xfId="31690"/>
    <cellStyle name="常规 27 25 11" xfId="31691"/>
    <cellStyle name="常规 27 30 11" xfId="31692"/>
    <cellStyle name="常规 27 25 11 2" xfId="31693"/>
    <cellStyle name="常规 27 30 11 2" xfId="31694"/>
    <cellStyle name="常规 27 25 12" xfId="31695"/>
    <cellStyle name="常规 27 30 12" xfId="31696"/>
    <cellStyle name="常规 27 25 12 2" xfId="31697"/>
    <cellStyle name="常规 27 30 12 2" xfId="31698"/>
    <cellStyle name="常规 27 25 13" xfId="31699"/>
    <cellStyle name="常规 27 30 13" xfId="31700"/>
    <cellStyle name="常规 27 25 13 2" xfId="31701"/>
    <cellStyle name="常规 27 30 13 2" xfId="31702"/>
    <cellStyle name="常规 27 25 14" xfId="31703"/>
    <cellStyle name="常规 27 30 14" xfId="31704"/>
    <cellStyle name="常规 27 25 14 2" xfId="31705"/>
    <cellStyle name="常规 27 30 14 2" xfId="31706"/>
    <cellStyle name="常规 27 25 2 2 2" xfId="31707"/>
    <cellStyle name="常规 27 30 2 2 2" xfId="31708"/>
    <cellStyle name="常规 27 25 2 3" xfId="31709"/>
    <cellStyle name="常规 27 30 2 3" xfId="31710"/>
    <cellStyle name="常规 27 25 2 3 2" xfId="31711"/>
    <cellStyle name="常规 27 30 2 3 2" xfId="31712"/>
    <cellStyle name="常规 27 25 2 4" xfId="31713"/>
    <cellStyle name="常规 27 30 2 4" xfId="31714"/>
    <cellStyle name="常规 27 25 3 2 2" xfId="31715"/>
    <cellStyle name="常规 27 30 3 2 2" xfId="31716"/>
    <cellStyle name="常规 27 25 3 3" xfId="31717"/>
    <cellStyle name="常规 27 30 3 3" xfId="31718"/>
    <cellStyle name="常规 27 25 3 3 2" xfId="31719"/>
    <cellStyle name="常规 27 30 3 3 2" xfId="31720"/>
    <cellStyle name="常规 27 25 3 4" xfId="31721"/>
    <cellStyle name="常规 27 30 3 4" xfId="31722"/>
    <cellStyle name="常规 27 25 7" xfId="31723"/>
    <cellStyle name="常规 27 30 7" xfId="31724"/>
    <cellStyle name="常规 27 25 9" xfId="31725"/>
    <cellStyle name="常规 27 30 9" xfId="31726"/>
    <cellStyle name="常规 27 26" xfId="31727"/>
    <cellStyle name="常规 27 31" xfId="31728"/>
    <cellStyle name="常规 32 26" xfId="31729"/>
    <cellStyle name="常规 27 26 10" xfId="31730"/>
    <cellStyle name="常规 27 31 10" xfId="31731"/>
    <cellStyle name="常规 27 26 11" xfId="31732"/>
    <cellStyle name="常规 27 31 11" xfId="31733"/>
    <cellStyle name="常规 27 26 11 2" xfId="31734"/>
    <cellStyle name="常规 27 31 11 2" xfId="31735"/>
    <cellStyle name="常规 27 26 12" xfId="31736"/>
    <cellStyle name="常规 27 31 12" xfId="31737"/>
    <cellStyle name="常规 27 26 12 2" xfId="31738"/>
    <cellStyle name="常规 27 31 12 2" xfId="31739"/>
    <cellStyle name="常规 27 26 2 2" xfId="31740"/>
    <cellStyle name="常规 27 31 2 2" xfId="31741"/>
    <cellStyle name="常规 27 26 2 2 2" xfId="31742"/>
    <cellStyle name="常规 27 31 2 2 2" xfId="31743"/>
    <cellStyle name="常规 27 26 3" xfId="31744"/>
    <cellStyle name="常规 27 31 3" xfId="31745"/>
    <cellStyle name="常规 27 26 3 2" xfId="31746"/>
    <cellStyle name="常规 27 31 3 2" xfId="31747"/>
    <cellStyle name="常规 27 26 3 2 2" xfId="31748"/>
    <cellStyle name="常规 27 31 3 2 2" xfId="31749"/>
    <cellStyle name="常规 27 26 4" xfId="31750"/>
    <cellStyle name="常规 27 31 4" xfId="31751"/>
    <cellStyle name="常规 27 26 4 3 2" xfId="31752"/>
    <cellStyle name="常规 27 31 4 3 2" xfId="31753"/>
    <cellStyle name="常规 27 26 4 4" xfId="31754"/>
    <cellStyle name="常规 27 31 4 4" xfId="31755"/>
    <cellStyle name="常规 27 26 5" xfId="31756"/>
    <cellStyle name="常规 27 31 5" xfId="31757"/>
    <cellStyle name="常规 27 26 6" xfId="31758"/>
    <cellStyle name="常规 27 31 6" xfId="31759"/>
    <cellStyle name="常规 27 26 7" xfId="31760"/>
    <cellStyle name="常规 27 31 7" xfId="31761"/>
    <cellStyle name="常规 27 26 8" xfId="31762"/>
    <cellStyle name="常规 27 31 8" xfId="31763"/>
    <cellStyle name="常规 27 26 9" xfId="31764"/>
    <cellStyle name="常规 27 31 9" xfId="31765"/>
    <cellStyle name="常规 27 27" xfId="31766"/>
    <cellStyle name="常规 27 32" xfId="31767"/>
    <cellStyle name="常规 32 27" xfId="31768"/>
    <cellStyle name="常规 27 27 10" xfId="31769"/>
    <cellStyle name="常规 27 32 10" xfId="31770"/>
    <cellStyle name="常规 27 27 12" xfId="31771"/>
    <cellStyle name="常规 27 32 12" xfId="31772"/>
    <cellStyle name="常规 27 27 12 2" xfId="31773"/>
    <cellStyle name="常规 27 32 12 2" xfId="31774"/>
    <cellStyle name="常规 27 27 13 2" xfId="31775"/>
    <cellStyle name="常规 27 32 13 2" xfId="31776"/>
    <cellStyle name="常规 27 27 14" xfId="31777"/>
    <cellStyle name="常规 27 32 14" xfId="31778"/>
    <cellStyle name="常规 27 27 14 2" xfId="31779"/>
    <cellStyle name="常规 27 32 14 2" xfId="31780"/>
    <cellStyle name="常规 27 27 2" xfId="31781"/>
    <cellStyle name="常规 27 32 2" xfId="31782"/>
    <cellStyle name="常规 27 27 3" xfId="31783"/>
    <cellStyle name="常规 27 32 3" xfId="31784"/>
    <cellStyle name="常规 27 27 4" xfId="31785"/>
    <cellStyle name="常规 27 32 4" xfId="31786"/>
    <cellStyle name="常规 27 27 5" xfId="31787"/>
    <cellStyle name="常规 27 32 5" xfId="31788"/>
    <cellStyle name="常规 27 27 6" xfId="31789"/>
    <cellStyle name="常规 27 32 6" xfId="31790"/>
    <cellStyle name="常规 27 27 7" xfId="31791"/>
    <cellStyle name="常规 27 32 7" xfId="31792"/>
    <cellStyle name="常规 27 27 8" xfId="31793"/>
    <cellStyle name="常规 27 32 8" xfId="31794"/>
    <cellStyle name="常规 27 27 9" xfId="31795"/>
    <cellStyle name="常规 27 32 9" xfId="31796"/>
    <cellStyle name="常规 27 28" xfId="31797"/>
    <cellStyle name="常规 27 33" xfId="31798"/>
    <cellStyle name="常规 27 28 10" xfId="31799"/>
    <cellStyle name="常规 27 33 10" xfId="31800"/>
    <cellStyle name="常规 3 5 15" xfId="31801"/>
    <cellStyle name="常规 27 28 10 2" xfId="31802"/>
    <cellStyle name="常规 27 33 10 2" xfId="31803"/>
    <cellStyle name="常规 27 28 12" xfId="31804"/>
    <cellStyle name="常规 27 33 12" xfId="31805"/>
    <cellStyle name="常规 27 28 12 2" xfId="31806"/>
    <cellStyle name="常规 27 33 12 2" xfId="31807"/>
    <cellStyle name="常规 3 39 16" xfId="31808"/>
    <cellStyle name="常规 3 44 16" xfId="31809"/>
    <cellStyle name="常规 27 28 14 2" xfId="31810"/>
    <cellStyle name="常规 27 33 14 2" xfId="31811"/>
    <cellStyle name="常规 3 6 15" xfId="31812"/>
    <cellStyle name="常规 27 28 15 2" xfId="31813"/>
    <cellStyle name="常规 27 33 15 2" xfId="31814"/>
    <cellStyle name="常规 27 28 16" xfId="31815"/>
    <cellStyle name="常规 27 33 16" xfId="31816"/>
    <cellStyle name="常规 27 28 16 2" xfId="31817"/>
    <cellStyle name="常规 27 33 16 2" xfId="31818"/>
    <cellStyle name="常规 27 28 17" xfId="31819"/>
    <cellStyle name="常规 27 33 17" xfId="31820"/>
    <cellStyle name="常规 27 28 17 2" xfId="31821"/>
    <cellStyle name="常规 27 33 17 2" xfId="31822"/>
    <cellStyle name="常规 27 28 18" xfId="31823"/>
    <cellStyle name="常规 27 33 18" xfId="31824"/>
    <cellStyle name="常规 27 28 2" xfId="31825"/>
    <cellStyle name="常规 27 33 2" xfId="31826"/>
    <cellStyle name="常规 27 28 2 2" xfId="31827"/>
    <cellStyle name="常规 27 33 2 2" xfId="31828"/>
    <cellStyle name="常规 27 28 2 2 2" xfId="31829"/>
    <cellStyle name="常规 27 33 2 2 2" xfId="31830"/>
    <cellStyle name="常规 27 28 2 3 2" xfId="31831"/>
    <cellStyle name="常规 27 33 2 3 2" xfId="31832"/>
    <cellStyle name="常规 27 28 2 4" xfId="31833"/>
    <cellStyle name="常规 27 33 2 4" xfId="31834"/>
    <cellStyle name="常规 27 28 3" xfId="31835"/>
    <cellStyle name="常规 27 33 3" xfId="31836"/>
    <cellStyle name="常规 27 28 3 2" xfId="31837"/>
    <cellStyle name="常规 27 33 3 2" xfId="31838"/>
    <cellStyle name="常规 27 28 3 2 2" xfId="31839"/>
    <cellStyle name="常规 27 33 3 2 2" xfId="31840"/>
    <cellStyle name="常规 27 28 3 4" xfId="31841"/>
    <cellStyle name="常规 27 33 3 4" xfId="31842"/>
    <cellStyle name="常规 27 28 4" xfId="31843"/>
    <cellStyle name="常规 27 33 4" xfId="31844"/>
    <cellStyle name="常规 27 28 4 2" xfId="31845"/>
    <cellStyle name="常规 27 33 4 2" xfId="31846"/>
    <cellStyle name="常规 27 28 4 2 2" xfId="31847"/>
    <cellStyle name="常规 27 33 4 2 2" xfId="31848"/>
    <cellStyle name="常规 27 28 4 3 2" xfId="31849"/>
    <cellStyle name="常规 27 33 4 3 2" xfId="31850"/>
    <cellStyle name="常规 27 28 4 4" xfId="31851"/>
    <cellStyle name="常规 27 33 4 4" xfId="31852"/>
    <cellStyle name="常规 27 28 5" xfId="31853"/>
    <cellStyle name="常规 27 33 5" xfId="31854"/>
    <cellStyle name="常规 27 28 5 2" xfId="31855"/>
    <cellStyle name="常规 27 33 5 2" xfId="31856"/>
    <cellStyle name="常规 27 28 6" xfId="31857"/>
    <cellStyle name="常规 27 33 6" xfId="31858"/>
    <cellStyle name="常规 27 28 6 2" xfId="31859"/>
    <cellStyle name="常规 27 33 6 2" xfId="31860"/>
    <cellStyle name="常规 27 28 7 2" xfId="31861"/>
    <cellStyle name="常规 27 33 7 2" xfId="31862"/>
    <cellStyle name="常规 27 28 8" xfId="31863"/>
    <cellStyle name="常规 27 33 8" xfId="31864"/>
    <cellStyle name="常规 27 28 8 2" xfId="31865"/>
    <cellStyle name="常规 27 33 8 2" xfId="31866"/>
    <cellStyle name="常规 27 28 9" xfId="31867"/>
    <cellStyle name="常规 27 33 9" xfId="31868"/>
    <cellStyle name="常规 27 28 9 2" xfId="31869"/>
    <cellStyle name="常规 27 33 9 2" xfId="31870"/>
    <cellStyle name="常规 27 29" xfId="31871"/>
    <cellStyle name="常规 27 34" xfId="31872"/>
    <cellStyle name="常规 27 29 10" xfId="31873"/>
    <cellStyle name="常规 27 34 10" xfId="31874"/>
    <cellStyle name="常规 27 29 10 2" xfId="31875"/>
    <cellStyle name="常规 27 34 10 2" xfId="31876"/>
    <cellStyle name="常规 27 29 11" xfId="31877"/>
    <cellStyle name="常规 27 34 11" xfId="31878"/>
    <cellStyle name="常规 27 29 11 2" xfId="31879"/>
    <cellStyle name="常规 27 34 11 2" xfId="31880"/>
    <cellStyle name="常规 27 29 12" xfId="31881"/>
    <cellStyle name="常规 27 34 12" xfId="31882"/>
    <cellStyle name="常规 27 29 12 2" xfId="31883"/>
    <cellStyle name="常规 27 34 12 2" xfId="31884"/>
    <cellStyle name="常规 27 29 13 2" xfId="31885"/>
    <cellStyle name="常规 27 34 13 2" xfId="31886"/>
    <cellStyle name="常规 27 29 14" xfId="31887"/>
    <cellStyle name="常规 27 34 14" xfId="31888"/>
    <cellStyle name="常规 27 29 14 2" xfId="31889"/>
    <cellStyle name="常规 27 34 14 2" xfId="31890"/>
    <cellStyle name="常规 27 29 15 2" xfId="31891"/>
    <cellStyle name="常规 27 34 15 2" xfId="31892"/>
    <cellStyle name="常规 27 29 16" xfId="31893"/>
    <cellStyle name="常规 27 34 16" xfId="31894"/>
    <cellStyle name="常规 27 58 3 2" xfId="31895"/>
    <cellStyle name="常规 27 29 16 2" xfId="31896"/>
    <cellStyle name="常规 27 34 16 2" xfId="31897"/>
    <cellStyle name="常规 27 29 17" xfId="31898"/>
    <cellStyle name="常规 27 34 17" xfId="31899"/>
    <cellStyle name="常规 27 29 17 2" xfId="31900"/>
    <cellStyle name="常规 27 34 17 2" xfId="31901"/>
    <cellStyle name="常规 27 29 18" xfId="31902"/>
    <cellStyle name="常规 27 34 18" xfId="31903"/>
    <cellStyle name="常规 27 29 2" xfId="31904"/>
    <cellStyle name="常规 27 34 2" xfId="31905"/>
    <cellStyle name="常规 33 2 26" xfId="31906"/>
    <cellStyle name="常规 33 2 31" xfId="31907"/>
    <cellStyle name="常规 27 29 2 2" xfId="31908"/>
    <cellStyle name="常规 27 34 2 2" xfId="31909"/>
    <cellStyle name="常规 33 2 26 2" xfId="31910"/>
    <cellStyle name="常规 27 29 2 2 2" xfId="31911"/>
    <cellStyle name="常规 27 34 2 2 2" xfId="31912"/>
    <cellStyle name="常规 27 29 2 3 2" xfId="31913"/>
    <cellStyle name="常规 27 34 2 3 2" xfId="31914"/>
    <cellStyle name="常规 27 29 3" xfId="31915"/>
    <cellStyle name="常规 27 34 3" xfId="31916"/>
    <cellStyle name="常规 27 29 3 2" xfId="31917"/>
    <cellStyle name="常规 27 34 3 2" xfId="31918"/>
    <cellStyle name="常规 27 29 3 2 2" xfId="31919"/>
    <cellStyle name="常规 27 34 3 2 2" xfId="31920"/>
    <cellStyle name="常规 27 29 3 3 2" xfId="31921"/>
    <cellStyle name="常规 27 34 3 3 2" xfId="31922"/>
    <cellStyle name="常规 27 29 3 4" xfId="31923"/>
    <cellStyle name="常规 27 34 3 4" xfId="31924"/>
    <cellStyle name="常规 27 29 4" xfId="31925"/>
    <cellStyle name="常规 27 34 4" xfId="31926"/>
    <cellStyle name="常规 27 29 4 2 2" xfId="31927"/>
    <cellStyle name="常规 27 34 4 2 2" xfId="31928"/>
    <cellStyle name="常规 27 29 4 3" xfId="31929"/>
    <cellStyle name="常规 27 34 4 3" xfId="31930"/>
    <cellStyle name="常规 27 29 4 3 2" xfId="31931"/>
    <cellStyle name="常规 27 34 4 3 2" xfId="31932"/>
    <cellStyle name="常规 27 29 4 4" xfId="31933"/>
    <cellStyle name="常规 27 34 4 4" xfId="31934"/>
    <cellStyle name="常规 27 29 5" xfId="31935"/>
    <cellStyle name="常规 27 34 5" xfId="31936"/>
    <cellStyle name="常规 27 29 5 2" xfId="31937"/>
    <cellStyle name="常规 27 34 5 2" xfId="31938"/>
    <cellStyle name="常规 27 29 6" xfId="31939"/>
    <cellStyle name="常规 27 34 6" xfId="31940"/>
    <cellStyle name="常规 27 29 6 2" xfId="31941"/>
    <cellStyle name="常规 27 34 6 2" xfId="31942"/>
    <cellStyle name="常规 27 29 7 2" xfId="31943"/>
    <cellStyle name="常规 27 34 7 2" xfId="31944"/>
    <cellStyle name="常规 27 29 8" xfId="31945"/>
    <cellStyle name="常规 27 34 8" xfId="31946"/>
    <cellStyle name="常规 27 29 8 2" xfId="31947"/>
    <cellStyle name="常规 27 34 8 2" xfId="31948"/>
    <cellStyle name="常规 27 29 9" xfId="31949"/>
    <cellStyle name="常规 27 34 9" xfId="31950"/>
    <cellStyle name="常规 27 29 9 2" xfId="31951"/>
    <cellStyle name="常规 27 34 9 2" xfId="31952"/>
    <cellStyle name="常规 27 3 11 2" xfId="31953"/>
    <cellStyle name="常规 27 3 2 2 2" xfId="31954"/>
    <cellStyle name="常规 3 11 2 2" xfId="31955"/>
    <cellStyle name="常规 27 3 2 3" xfId="31956"/>
    <cellStyle name="常规 27 3 2 3 2" xfId="31957"/>
    <cellStyle name="常规 27 3 2 4" xfId="31958"/>
    <cellStyle name="常规 27 3 2 5" xfId="31959"/>
    <cellStyle name="常规 27 3 3 2 2" xfId="31960"/>
    <cellStyle name="常规 3 11 3 2" xfId="31961"/>
    <cellStyle name="常规 27 3 3 3" xfId="31962"/>
    <cellStyle name="常规 27 3 3 3 2" xfId="31963"/>
    <cellStyle name="常规 27 3 3 4" xfId="31964"/>
    <cellStyle name="常规 27 3 3 5" xfId="31965"/>
    <cellStyle name="常规 27 3 4 2" xfId="31966"/>
    <cellStyle name="常规 32 3 4 2" xfId="31967"/>
    <cellStyle name="常规 27 3 4 2 2" xfId="31968"/>
    <cellStyle name="常规 3 11 4 2" xfId="31969"/>
    <cellStyle name="常规 27 3 4 3" xfId="31970"/>
    <cellStyle name="常规 27 3 4 3 2" xfId="31971"/>
    <cellStyle name="常规 27 3 4 4" xfId="31972"/>
    <cellStyle name="常规 27 3 4 5" xfId="31973"/>
    <cellStyle name="常规 27 3 5" xfId="31974"/>
    <cellStyle name="常规 32 3 5" xfId="31975"/>
    <cellStyle name="常规 27 3 5 2" xfId="31976"/>
    <cellStyle name="常规 3 11 5 2" xfId="31977"/>
    <cellStyle name="常规 27 3 5 3" xfId="31978"/>
    <cellStyle name="常规 27 3 6 2" xfId="31979"/>
    <cellStyle name="常规 3 11 6 2" xfId="31980"/>
    <cellStyle name="常规 27 3 6 3" xfId="31981"/>
    <cellStyle name="常规 27 35" xfId="31982"/>
    <cellStyle name="常规 27 40" xfId="31983"/>
    <cellStyle name="常规 27 35 10" xfId="31984"/>
    <cellStyle name="常规 27 40 10" xfId="31985"/>
    <cellStyle name="常规 27 35 10 2" xfId="31986"/>
    <cellStyle name="常规 27 40 10 2" xfId="31987"/>
    <cellStyle name="常规 27 35 11" xfId="31988"/>
    <cellStyle name="常规 27 40 11" xfId="31989"/>
    <cellStyle name="常规 27 35 11 2" xfId="31990"/>
    <cellStyle name="常规 27 40 11 2" xfId="31991"/>
    <cellStyle name="常规 27 35 12" xfId="31992"/>
    <cellStyle name="常规 27 40 12" xfId="31993"/>
    <cellStyle name="常规 27 35 12 2" xfId="31994"/>
    <cellStyle name="常规 27 40 12 2" xfId="31995"/>
    <cellStyle name="常规 27 35 13 2" xfId="31996"/>
    <cellStyle name="常规 27 40 13 2" xfId="31997"/>
    <cellStyle name="常规 27 35 15" xfId="31998"/>
    <cellStyle name="常规 27 40 15" xfId="31999"/>
    <cellStyle name="常规 27 35 15 2" xfId="32000"/>
    <cellStyle name="常规 27 40 15 2" xfId="32001"/>
    <cellStyle name="常规 27 35 16" xfId="32002"/>
    <cellStyle name="常规 27 40 16" xfId="32003"/>
    <cellStyle name="常规 27 35 17" xfId="32004"/>
    <cellStyle name="常规 27 40 17" xfId="32005"/>
    <cellStyle name="常规 27 35 2 2 2" xfId="32006"/>
    <cellStyle name="常规 27 40 2 2 2" xfId="32007"/>
    <cellStyle name="常规 27 35 2 3 2" xfId="32008"/>
    <cellStyle name="常规 27 40 2 3 2" xfId="32009"/>
    <cellStyle name="常规 27 35 2 4" xfId="32010"/>
    <cellStyle name="常规 27 40 2 4" xfId="32011"/>
    <cellStyle name="常规 27 35 3 2 2" xfId="32012"/>
    <cellStyle name="常规 27 40 3 2 2" xfId="32013"/>
    <cellStyle name="常规 27 35 3 3 2" xfId="32014"/>
    <cellStyle name="常规 27 40 3 3 2" xfId="32015"/>
    <cellStyle name="常规 27 35 3 4" xfId="32016"/>
    <cellStyle name="常规 27 40 3 4" xfId="32017"/>
    <cellStyle name="常规 27 35 4 3" xfId="32018"/>
    <cellStyle name="常规 27 40 4 3" xfId="32019"/>
    <cellStyle name="常规 27 35 4 3 2" xfId="32020"/>
    <cellStyle name="常规 27 40 4 3 2" xfId="32021"/>
    <cellStyle name="常规 27 35 4 4" xfId="32022"/>
    <cellStyle name="常规 27 40 4 4" xfId="32023"/>
    <cellStyle name="链接单元格 3 3" xfId="32024"/>
    <cellStyle name="常规 27 35 6 2" xfId="32025"/>
    <cellStyle name="常规 27 40 6 2" xfId="32026"/>
    <cellStyle name="链接单元格 4 3" xfId="32027"/>
    <cellStyle name="常规 27 35 7 2" xfId="32028"/>
    <cellStyle name="常规 27 40 7 2" xfId="32029"/>
    <cellStyle name="常规 51 7" xfId="32030"/>
    <cellStyle name="常规 46 7" xfId="32031"/>
    <cellStyle name="常规 3 29 10 2" xfId="32032"/>
    <cellStyle name="常规 3 34 10 2" xfId="32033"/>
    <cellStyle name="常规 27 35 8" xfId="32034"/>
    <cellStyle name="常规 27 40 8" xfId="32035"/>
    <cellStyle name="链接单元格 5 3" xfId="32036"/>
    <cellStyle name="常规 27 35 8 2" xfId="32037"/>
    <cellStyle name="常规 27 40 8 2" xfId="32038"/>
    <cellStyle name="常规 27 35 9" xfId="32039"/>
    <cellStyle name="常规 27 40 9" xfId="32040"/>
    <cellStyle name="链接单元格 6 3" xfId="32041"/>
    <cellStyle name="常规 27 35 9 2" xfId="32042"/>
    <cellStyle name="常规 27 40 9 2" xfId="32043"/>
    <cellStyle name="常规 27 36" xfId="32044"/>
    <cellStyle name="常规 27 41" xfId="32045"/>
    <cellStyle name="常规 27 36 10" xfId="32046"/>
    <cellStyle name="常规 27 41 10" xfId="32047"/>
    <cellStyle name="常规 27 36 10 2" xfId="32048"/>
    <cellStyle name="常规 27 41 10 2" xfId="32049"/>
    <cellStyle name="常规 27 36 11" xfId="32050"/>
    <cellStyle name="常规 27 41 11" xfId="32051"/>
    <cellStyle name="常规 27 36 12" xfId="32052"/>
    <cellStyle name="常规 27 41 12" xfId="32053"/>
    <cellStyle name="常规 27 36 12 2" xfId="32054"/>
    <cellStyle name="常规 27 41 12 2" xfId="32055"/>
    <cellStyle name="常规 27 36 15 2" xfId="32056"/>
    <cellStyle name="常规 27 41 15 2" xfId="32057"/>
    <cellStyle name="常规 27 36 16" xfId="32058"/>
    <cellStyle name="常规 27 41 16" xfId="32059"/>
    <cellStyle name="常规 27 36 17" xfId="32060"/>
    <cellStyle name="常规 27 41 17" xfId="32061"/>
    <cellStyle name="常规 27 36 17 2" xfId="32062"/>
    <cellStyle name="常规 27 41 17 2" xfId="32063"/>
    <cellStyle name="常规 27 36 2 2" xfId="32064"/>
    <cellStyle name="常规 27 41 2 2" xfId="32065"/>
    <cellStyle name="常规 27 36 2 2 2" xfId="32066"/>
    <cellStyle name="常规 27 41 2 2 2" xfId="32067"/>
    <cellStyle name="常规 27 36 2 3 2" xfId="32068"/>
    <cellStyle name="常规 27 41 2 3 2" xfId="32069"/>
    <cellStyle name="常规 27 36 2 4" xfId="32070"/>
    <cellStyle name="常规 27 41 2 4" xfId="32071"/>
    <cellStyle name="常规 27 36 3" xfId="32072"/>
    <cellStyle name="常规 27 41 3" xfId="32073"/>
    <cellStyle name="常规 27 36 4" xfId="32074"/>
    <cellStyle name="常规 27 41 4" xfId="32075"/>
    <cellStyle name="常规 27 36 4 2 2" xfId="32076"/>
    <cellStyle name="常规 27 41 4 2 2" xfId="32077"/>
    <cellStyle name="常规 27 36 4 3" xfId="32078"/>
    <cellStyle name="常规 27 41 4 3" xfId="32079"/>
    <cellStyle name="常规 27 36 4 3 2" xfId="32080"/>
    <cellStyle name="常规 27 41 4 3 2" xfId="32081"/>
    <cellStyle name="常规 27 36 4 4" xfId="32082"/>
    <cellStyle name="常规 27 41 4 4" xfId="32083"/>
    <cellStyle name="常规 27 36 5" xfId="32084"/>
    <cellStyle name="常规 27 41 5" xfId="32085"/>
    <cellStyle name="常规 27 36 5 2" xfId="32086"/>
    <cellStyle name="常规 27 41 5 2" xfId="32087"/>
    <cellStyle name="常规 27 36 6" xfId="32088"/>
    <cellStyle name="常规 27 41 6" xfId="32089"/>
    <cellStyle name="常规 27 36 6 2" xfId="32090"/>
    <cellStyle name="常规 27 41 6 2" xfId="32091"/>
    <cellStyle name="常规 52 7" xfId="32092"/>
    <cellStyle name="常规 47 7" xfId="32093"/>
    <cellStyle name="常规 3 29 11 2" xfId="32094"/>
    <cellStyle name="常规 3 34 11 2" xfId="32095"/>
    <cellStyle name="常规 27 36 8" xfId="32096"/>
    <cellStyle name="常规 27 41 8" xfId="32097"/>
    <cellStyle name="常规 27 36 9" xfId="32098"/>
    <cellStyle name="常规 27 41 9" xfId="32099"/>
    <cellStyle name="常规 27 36 9 2" xfId="32100"/>
    <cellStyle name="常规 27 41 9 2" xfId="32101"/>
    <cellStyle name="常规 27 37 10" xfId="32102"/>
    <cellStyle name="常规 27 42 10" xfId="32103"/>
    <cellStyle name="常规 27 37 10 2" xfId="32104"/>
    <cellStyle name="常规 27 42 10 2" xfId="32105"/>
    <cellStyle name="常规 27 37 11" xfId="32106"/>
    <cellStyle name="常规 27 42 11" xfId="32107"/>
    <cellStyle name="常规 27 37 11 2" xfId="32108"/>
    <cellStyle name="常规 27 42 11 2" xfId="32109"/>
    <cellStyle name="常规 27 37 12" xfId="32110"/>
    <cellStyle name="常规 27 42 12" xfId="32111"/>
    <cellStyle name="常规 27 37 12 2" xfId="32112"/>
    <cellStyle name="常规 27 42 12 2" xfId="32113"/>
    <cellStyle name="常规 50" xfId="32114"/>
    <cellStyle name="常规 45" xfId="32115"/>
    <cellStyle name="常规 27 37 13 2" xfId="32116"/>
    <cellStyle name="常规 27 42 13 2" xfId="32117"/>
    <cellStyle name="常规 27 37 14" xfId="32118"/>
    <cellStyle name="常规 27 42 14" xfId="32119"/>
    <cellStyle name="常规 27 37 15" xfId="32120"/>
    <cellStyle name="常规 27 42 15" xfId="32121"/>
    <cellStyle name="常规 27 37 15 2" xfId="32122"/>
    <cellStyle name="常规 27 42 15 2" xfId="32123"/>
    <cellStyle name="常规 27 37 16" xfId="32124"/>
    <cellStyle name="常规 27 42 16" xfId="32125"/>
    <cellStyle name="常规 27 37 16 2" xfId="32126"/>
    <cellStyle name="常规 27 42 16 2" xfId="32127"/>
    <cellStyle name="常规 27 37 17" xfId="32128"/>
    <cellStyle name="常规 27 42 17" xfId="32129"/>
    <cellStyle name="常规 27 37 17 2" xfId="32130"/>
    <cellStyle name="常规 27 42 17 2" xfId="32131"/>
    <cellStyle name="常规 27 37 18" xfId="32132"/>
    <cellStyle name="常规 27 42 18" xfId="32133"/>
    <cellStyle name="常规 6 3 2 2" xfId="32134"/>
    <cellStyle name="常规 27 37 2" xfId="32135"/>
    <cellStyle name="常规 27 42 2" xfId="32136"/>
    <cellStyle name="常规 6 3 2 2 2" xfId="32137"/>
    <cellStyle name="常规 27 37 2 2" xfId="32138"/>
    <cellStyle name="常规 27 42 2 2" xfId="32139"/>
    <cellStyle name="常规 27 37 2 2 2" xfId="32140"/>
    <cellStyle name="常规 27 42 2 2 2" xfId="32141"/>
    <cellStyle name="常规 27 37 2 3 2" xfId="32142"/>
    <cellStyle name="常规 27 42 2 3 2" xfId="32143"/>
    <cellStyle name="常规 27 37 2 4" xfId="32144"/>
    <cellStyle name="常规 27 42 2 4" xfId="32145"/>
    <cellStyle name="常规 6 3 2 3" xfId="32146"/>
    <cellStyle name="常规 27 37 3" xfId="32147"/>
    <cellStyle name="常规 27 42 3" xfId="32148"/>
    <cellStyle name="常规 6 3 2 4" xfId="32149"/>
    <cellStyle name="常规 27 37 4" xfId="32150"/>
    <cellStyle name="常规 27 42 4" xfId="32151"/>
    <cellStyle name="常规 6 3 2 4 2" xfId="32152"/>
    <cellStyle name="常规 27 37 4 2" xfId="32153"/>
    <cellStyle name="常规 27 42 4 2" xfId="32154"/>
    <cellStyle name="常规 27 37 4 2 2" xfId="32155"/>
    <cellStyle name="常规 27 42 4 2 2" xfId="32156"/>
    <cellStyle name="常规 27 37 4 3" xfId="32157"/>
    <cellStyle name="常规 27 42 4 3" xfId="32158"/>
    <cellStyle name="常规 27 37 4 3 2" xfId="32159"/>
    <cellStyle name="常规 27 42 4 3 2" xfId="32160"/>
    <cellStyle name="常规 27 37 4 4" xfId="32161"/>
    <cellStyle name="常规 27 42 4 4" xfId="32162"/>
    <cellStyle name="常规 6 3 2 5" xfId="32163"/>
    <cellStyle name="常规 27 37 5" xfId="32164"/>
    <cellStyle name="常规 27 42 5" xfId="32165"/>
    <cellStyle name="常规 27 37 5 2" xfId="32166"/>
    <cellStyle name="常规 27 42 5 2" xfId="32167"/>
    <cellStyle name="常规 27 37 6" xfId="32168"/>
    <cellStyle name="常规 27 42 6" xfId="32169"/>
    <cellStyle name="常规 27 37 6 2" xfId="32170"/>
    <cellStyle name="常规 27 42 6 2" xfId="32171"/>
    <cellStyle name="常规 27 37 7 2" xfId="32172"/>
    <cellStyle name="常规 27 42 7 2" xfId="32173"/>
    <cellStyle name="常规 8 52" xfId="32174"/>
    <cellStyle name="常规 8 47" xfId="32175"/>
    <cellStyle name="常规 53 7" xfId="32176"/>
    <cellStyle name="常规 48 7" xfId="32177"/>
    <cellStyle name="常规 3 29 12 2" xfId="32178"/>
    <cellStyle name="常规 3 34 12 2" xfId="32179"/>
    <cellStyle name="常规 27 37 8" xfId="32180"/>
    <cellStyle name="常规 27 42 8" xfId="32181"/>
    <cellStyle name="常规 27 37 9" xfId="32182"/>
    <cellStyle name="常规 27 42 9" xfId="32183"/>
    <cellStyle name="常规 27 37 9 2" xfId="32184"/>
    <cellStyle name="常规 27 42 9 2" xfId="32185"/>
    <cellStyle name="常规 6 3 3" xfId="32186"/>
    <cellStyle name="常规 27 38" xfId="32187"/>
    <cellStyle name="常规 27 43" xfId="32188"/>
    <cellStyle name="常规 27 38 10" xfId="32189"/>
    <cellStyle name="常规 27 43 10" xfId="32190"/>
    <cellStyle name="注释 2 2 4 5" xfId="32191"/>
    <cellStyle name="常规 27 38 10 2" xfId="32192"/>
    <cellStyle name="常规 27 43 10 2" xfId="32193"/>
    <cellStyle name="常规 27 38 11" xfId="32194"/>
    <cellStyle name="常规 27 43 11" xfId="32195"/>
    <cellStyle name="注释 2 2 5 5" xfId="32196"/>
    <cellStyle name="常规 27 38 11 2" xfId="32197"/>
    <cellStyle name="常规 27 43 11 2" xfId="32198"/>
    <cellStyle name="常规 27 38 12" xfId="32199"/>
    <cellStyle name="常规 27 43 12" xfId="32200"/>
    <cellStyle name="常规 27 38 12 2" xfId="32201"/>
    <cellStyle name="常规 27 43 12 2" xfId="32202"/>
    <cellStyle name="常规 27 38 13" xfId="32203"/>
    <cellStyle name="常规 27 43 13" xfId="32204"/>
    <cellStyle name="常规 27 38 14 2" xfId="32205"/>
    <cellStyle name="常规 27 43 14 2" xfId="32206"/>
    <cellStyle name="常规 27 38 15" xfId="32207"/>
    <cellStyle name="常规 27 43 15" xfId="32208"/>
    <cellStyle name="常规 27 38 15 2" xfId="32209"/>
    <cellStyle name="常规 27 43 15 2" xfId="32210"/>
    <cellStyle name="常规 27 38 16" xfId="32211"/>
    <cellStyle name="常规 27 43 16" xfId="32212"/>
    <cellStyle name="常规 27 38 16 2" xfId="32213"/>
    <cellStyle name="常规 27 43 16 2" xfId="32214"/>
    <cellStyle name="常规 27 38 17" xfId="32215"/>
    <cellStyle name="常规 27 43 17" xfId="32216"/>
    <cellStyle name="常规 27 38 17 2" xfId="32217"/>
    <cellStyle name="常规 27 43 17 2" xfId="32218"/>
    <cellStyle name="常规 27 38 18" xfId="32219"/>
    <cellStyle name="常规 27 43 18" xfId="32220"/>
    <cellStyle name="常规 6 3 3 2" xfId="32221"/>
    <cellStyle name="常规 27 38 2" xfId="32222"/>
    <cellStyle name="常规 27 43 2" xfId="32223"/>
    <cellStyle name="常规 6 3 3 2 2" xfId="32224"/>
    <cellStyle name="常规 27 38 2 2" xfId="32225"/>
    <cellStyle name="常规 27 43 2 2" xfId="32226"/>
    <cellStyle name="常规 34 2 5" xfId="32227"/>
    <cellStyle name="常规 29 2 5" xfId="32228"/>
    <cellStyle name="常规 27 38 2 2 2" xfId="32229"/>
    <cellStyle name="常规 27 43 2 2 2" xfId="32230"/>
    <cellStyle name="常规 34 3 5" xfId="32231"/>
    <cellStyle name="常规 29 3 5" xfId="32232"/>
    <cellStyle name="常规 27 38 2 3 2" xfId="32233"/>
    <cellStyle name="常规 27 43 2 3 2" xfId="32234"/>
    <cellStyle name="常规 6 3 3 3" xfId="32235"/>
    <cellStyle name="常规 27 38 3" xfId="32236"/>
    <cellStyle name="常规 27 43 3" xfId="32237"/>
    <cellStyle name="常规 6 3 3 4" xfId="32238"/>
    <cellStyle name="常规 27 38 4" xfId="32239"/>
    <cellStyle name="常规 27 43 4" xfId="32240"/>
    <cellStyle name="常规 27 38 4 2" xfId="32241"/>
    <cellStyle name="常规 27 43 4 2" xfId="32242"/>
    <cellStyle name="常规 27 38 4 2 2" xfId="32243"/>
    <cellStyle name="常规 27 43 4 2 2" xfId="32244"/>
    <cellStyle name="常规 27 38 4 3" xfId="32245"/>
    <cellStyle name="常规 27 43 4 3" xfId="32246"/>
    <cellStyle name="常规 27 38 4 4" xfId="32247"/>
    <cellStyle name="常规 27 43 4 4" xfId="32248"/>
    <cellStyle name="常规 27 38 5" xfId="32249"/>
    <cellStyle name="常规 27 43 5" xfId="32250"/>
    <cellStyle name="常规 27 38 5 2" xfId="32251"/>
    <cellStyle name="常规 27 43 5 2" xfId="32252"/>
    <cellStyle name="常规 27 38 6" xfId="32253"/>
    <cellStyle name="常规 27 43 6" xfId="32254"/>
    <cellStyle name="常规 27 38 6 2" xfId="32255"/>
    <cellStyle name="常规 27 43 6 2" xfId="32256"/>
    <cellStyle name="常规 27 38 7 2" xfId="32257"/>
    <cellStyle name="常规 27 43 7 2" xfId="32258"/>
    <cellStyle name="常规 8 97" xfId="32259"/>
    <cellStyle name="常规 54 7" xfId="32260"/>
    <cellStyle name="常规 49 7" xfId="32261"/>
    <cellStyle name="常规 3 29 13 2" xfId="32262"/>
    <cellStyle name="常规 3 34 13 2" xfId="32263"/>
    <cellStyle name="常规 27 38 8" xfId="32264"/>
    <cellStyle name="常规 27 43 8" xfId="32265"/>
    <cellStyle name="常规 27 38 9" xfId="32266"/>
    <cellStyle name="常规 27 43 9" xfId="32267"/>
    <cellStyle name="常规 27 38 9 2" xfId="32268"/>
    <cellStyle name="常规 27 43 9 2" xfId="32269"/>
    <cellStyle name="常规 27 39 10" xfId="32270"/>
    <cellStyle name="常规 27 44 10" xfId="32271"/>
    <cellStyle name="常规 27 39 11" xfId="32272"/>
    <cellStyle name="常规 27 44 11" xfId="32273"/>
    <cellStyle name="常规 27 39 12" xfId="32274"/>
    <cellStyle name="常规 27 44 12" xfId="32275"/>
    <cellStyle name="常规 27 39 13" xfId="32276"/>
    <cellStyle name="常规 27 44 13" xfId="32277"/>
    <cellStyle name="常规 27 39 13 2" xfId="32278"/>
    <cellStyle name="常规 27 44 13 2" xfId="32279"/>
    <cellStyle name="常规 27 39 15" xfId="32280"/>
    <cellStyle name="常规 27 44 15" xfId="32281"/>
    <cellStyle name="常规 27 39 15 2" xfId="32282"/>
    <cellStyle name="常规 27 44 15 2" xfId="32283"/>
    <cellStyle name="常规 27 39 16" xfId="32284"/>
    <cellStyle name="常规 27 44 16" xfId="32285"/>
    <cellStyle name="常规 27 59 3 2" xfId="32286"/>
    <cellStyle name="常规 27 39 16 2" xfId="32287"/>
    <cellStyle name="常规 27 44 16 2" xfId="32288"/>
    <cellStyle name="常规 27 39 17" xfId="32289"/>
    <cellStyle name="常规 27 44 17" xfId="32290"/>
    <cellStyle name="常规 27 39 17 2" xfId="32291"/>
    <cellStyle name="常规 27 44 17 2" xfId="32292"/>
    <cellStyle name="常规 27 39 18" xfId="32293"/>
    <cellStyle name="常规 27 44 18" xfId="32294"/>
    <cellStyle name="常规 6 3 4 2" xfId="32295"/>
    <cellStyle name="常规 27 39 2" xfId="32296"/>
    <cellStyle name="常规 27 44 2" xfId="32297"/>
    <cellStyle name="常规 6 3 4 2 2" xfId="32298"/>
    <cellStyle name="常规 27 39 2 2" xfId="32299"/>
    <cellStyle name="常规 27 44 2 2" xfId="32300"/>
    <cellStyle name="常规 27 39 2 2 2" xfId="32301"/>
    <cellStyle name="常规 27 44 2 2 2" xfId="32302"/>
    <cellStyle name="常规 27 39 2 3" xfId="32303"/>
    <cellStyle name="常规 27 44 2 3" xfId="32304"/>
    <cellStyle name="常规 27 39 2 3 2" xfId="32305"/>
    <cellStyle name="常规 27 44 2 3 2" xfId="32306"/>
    <cellStyle name="常规 27 39 2 4" xfId="32307"/>
    <cellStyle name="常规 27 44 2 4" xfId="32308"/>
    <cellStyle name="常规 6 3 4 3" xfId="32309"/>
    <cellStyle name="常规 27 39 3" xfId="32310"/>
    <cellStyle name="常规 27 44 3" xfId="32311"/>
    <cellStyle name="常规 6 3 4 4" xfId="32312"/>
    <cellStyle name="常规 27 39 4" xfId="32313"/>
    <cellStyle name="常规 27 44 4" xfId="32314"/>
    <cellStyle name="常规 27 39 4 2" xfId="32315"/>
    <cellStyle name="常规 27 44 4 2" xfId="32316"/>
    <cellStyle name="常规 27 39 4 2 2" xfId="32317"/>
    <cellStyle name="常规 27 44 4 2 2" xfId="32318"/>
    <cellStyle name="常规 27 39 4 3" xfId="32319"/>
    <cellStyle name="常规 27 44 4 3" xfId="32320"/>
    <cellStyle name="常规 27 39 4 3 2" xfId="32321"/>
    <cellStyle name="常规 27 44 4 3 2" xfId="32322"/>
    <cellStyle name="常规 27 39 4 4" xfId="32323"/>
    <cellStyle name="常规 27 44 4 4" xfId="32324"/>
    <cellStyle name="常规 27 39 5" xfId="32325"/>
    <cellStyle name="常规 27 44 5" xfId="32326"/>
    <cellStyle name="常规 27 39 5 2" xfId="32327"/>
    <cellStyle name="常规 27 44 5 2" xfId="32328"/>
    <cellStyle name="常规 27 39 6" xfId="32329"/>
    <cellStyle name="常规 27 44 6" xfId="32330"/>
    <cellStyle name="常规 27 39 6 2" xfId="32331"/>
    <cellStyle name="常规 27 44 6 2" xfId="32332"/>
    <cellStyle name="常规 27 39 7 2" xfId="32333"/>
    <cellStyle name="常规 27 44 7 2" xfId="32334"/>
    <cellStyle name="常规 60 7" xfId="32335"/>
    <cellStyle name="常规 55 7" xfId="32336"/>
    <cellStyle name="常规 3 29 14 2" xfId="32337"/>
    <cellStyle name="常规 3 34 14 2" xfId="32338"/>
    <cellStyle name="常规 27 39 8" xfId="32339"/>
    <cellStyle name="常规 27 44 8" xfId="32340"/>
    <cellStyle name="常规 27 39 9" xfId="32341"/>
    <cellStyle name="常规 27 44 9" xfId="32342"/>
    <cellStyle name="常规 27 39 9 2" xfId="32343"/>
    <cellStyle name="常规 27 44 9 2" xfId="32344"/>
    <cellStyle name="常规 27 4 11" xfId="32345"/>
    <cellStyle name="常规 27 4 15" xfId="32346"/>
    <cellStyle name="常规 27 4 20" xfId="32347"/>
    <cellStyle name="常规 27 4 16" xfId="32348"/>
    <cellStyle name="常规 27 4 21" xfId="32349"/>
    <cellStyle name="常规 27 4 17" xfId="32350"/>
    <cellStyle name="常规 27 4 22" xfId="32351"/>
    <cellStyle name="常规 27 4 18" xfId="32352"/>
    <cellStyle name="常规 27 4 23" xfId="32353"/>
    <cellStyle name="常规 27 4 19" xfId="32354"/>
    <cellStyle name="常规 27 4 24" xfId="32355"/>
    <cellStyle name="常规 27 4 2 2" xfId="32356"/>
    <cellStyle name="常规 32 4 2 2" xfId="32357"/>
    <cellStyle name="常规 27 4 2 2 2" xfId="32358"/>
    <cellStyle name="常规 3 12 2 2" xfId="32359"/>
    <cellStyle name="常规 27 4 2 3" xfId="32360"/>
    <cellStyle name="常规 27 4 2 3 2" xfId="32361"/>
    <cellStyle name="常规 27 4 2 4" xfId="32362"/>
    <cellStyle name="常规 27 4 2 5" xfId="32363"/>
    <cellStyle name="常规 27 4 3" xfId="32364"/>
    <cellStyle name="常规 32 4 3" xfId="32365"/>
    <cellStyle name="常规 27 4 4" xfId="32366"/>
    <cellStyle name="常规 32 4 4" xfId="32367"/>
    <cellStyle name="常规 27 4 4 2 2" xfId="32368"/>
    <cellStyle name="常规 27 4 4 3 2" xfId="32369"/>
    <cellStyle name="常规 27 4 5" xfId="32370"/>
    <cellStyle name="常规 32 4 5" xfId="32371"/>
    <cellStyle name="常规 27 4 5 2" xfId="32372"/>
    <cellStyle name="常规 3 12 5 2" xfId="32373"/>
    <cellStyle name="常规 27 4 5 3" xfId="32374"/>
    <cellStyle name="常规 27 4 6" xfId="32375"/>
    <cellStyle name="常规 32 4 6" xfId="32376"/>
    <cellStyle name="常规 27 4 6 2" xfId="32377"/>
    <cellStyle name="常规 3 12 6 2" xfId="32378"/>
    <cellStyle name="常规 27 4 6 3" xfId="32379"/>
    <cellStyle name="常规 27 4 7" xfId="32380"/>
    <cellStyle name="常规 32 4 7" xfId="32381"/>
    <cellStyle name="常规 27 4 7 2" xfId="32382"/>
    <cellStyle name="常规 27 4 8" xfId="32383"/>
    <cellStyle name="常规 32 4 8" xfId="32384"/>
    <cellStyle name="常规 27 4 9" xfId="32385"/>
    <cellStyle name="常规 32 4 9" xfId="32386"/>
    <cellStyle name="常规 27 4 9 2" xfId="32387"/>
    <cellStyle name="常规 6 3 5" xfId="32388"/>
    <cellStyle name="常规 27 45" xfId="32389"/>
    <cellStyle name="常规 27 50" xfId="32390"/>
    <cellStyle name="常规 33 29" xfId="32391"/>
    <cellStyle name="常规 33 34" xfId="32392"/>
    <cellStyle name="常规 27 5 3 4" xfId="32393"/>
    <cellStyle name="常规 27 45 10 2" xfId="32394"/>
    <cellStyle name="适中 3" xfId="32395"/>
    <cellStyle name="常规 27 5 4 4" xfId="32396"/>
    <cellStyle name="常规 27 45 11 2" xfId="32397"/>
    <cellStyle name="常规 27 45 12 2" xfId="32398"/>
    <cellStyle name="常规 27 45 13 2" xfId="32399"/>
    <cellStyle name="常规 27 45 15" xfId="32400"/>
    <cellStyle name="常规 29 29" xfId="32401"/>
    <cellStyle name="常规 29 34" xfId="32402"/>
    <cellStyle name="常规 27 45 15 2" xfId="32403"/>
    <cellStyle name="常规 27 45 16" xfId="32404"/>
    <cellStyle name="常规 27 45 17" xfId="32405"/>
    <cellStyle name="常规 27 45 18" xfId="32406"/>
    <cellStyle name="常规 27 45 2 2" xfId="32407"/>
    <cellStyle name="常规 27 50 2 2" xfId="32408"/>
    <cellStyle name="常规 27 45 2 2 2" xfId="32409"/>
    <cellStyle name="常规 27 45 2 3" xfId="32410"/>
    <cellStyle name="常规 27 45 2 3 2" xfId="32411"/>
    <cellStyle name="常规 27 45 2 4" xfId="32412"/>
    <cellStyle name="常规 27 45 3 2" xfId="32413"/>
    <cellStyle name="常规 27 50 3 2" xfId="32414"/>
    <cellStyle name="常规 27 45 3 3" xfId="32415"/>
    <cellStyle name="常规 27 45 3 3 2" xfId="32416"/>
    <cellStyle name="常规 27 45 3 4" xfId="32417"/>
    <cellStyle name="常规 27 45 4" xfId="32418"/>
    <cellStyle name="常规 27 50 4" xfId="32419"/>
    <cellStyle name="常规 27 45 4 2" xfId="32420"/>
    <cellStyle name="常规 27 45 4 3" xfId="32421"/>
    <cellStyle name="常规 27 45 4 3 2" xfId="32422"/>
    <cellStyle name="常规 27 45 4 4" xfId="32423"/>
    <cellStyle name="常规 27 45 5" xfId="32424"/>
    <cellStyle name="常规 27 45 5 2" xfId="32425"/>
    <cellStyle name="常规 27 45 6" xfId="32426"/>
    <cellStyle name="常规 27 45 6 2" xfId="32427"/>
    <cellStyle name="常规 27 45 7 2" xfId="32428"/>
    <cellStyle name="常规 61 7" xfId="32429"/>
    <cellStyle name="常规 56 7" xfId="32430"/>
    <cellStyle name="常规 3 29 15 2" xfId="32431"/>
    <cellStyle name="常规 3 34 15 2" xfId="32432"/>
    <cellStyle name="常规 27 45 8" xfId="32433"/>
    <cellStyle name="常规 27 45 8 2" xfId="32434"/>
    <cellStyle name="常规 27 45 9" xfId="32435"/>
    <cellStyle name="常规 27 45 9 2" xfId="32436"/>
    <cellStyle name="常规 6 3 6" xfId="32437"/>
    <cellStyle name="常规 27 46" xfId="32438"/>
    <cellStyle name="常规 27 51" xfId="32439"/>
    <cellStyle name="常规 27 46 10" xfId="32440"/>
    <cellStyle name="常规 57 2 3 5" xfId="32441"/>
    <cellStyle name="常规 27 46 10 2" xfId="32442"/>
    <cellStyle name="常规 27 46 11" xfId="32443"/>
    <cellStyle name="常规 27 46 12" xfId="32444"/>
    <cellStyle name="常规 27 46 12 2" xfId="32445"/>
    <cellStyle name="常规 27 46 15 2" xfId="32446"/>
    <cellStyle name="常规 62 11" xfId="32447"/>
    <cellStyle name="常规 57 11" xfId="32448"/>
    <cellStyle name="常规 3 3 2 2 4" xfId="32449"/>
    <cellStyle name="常规 27 46 16" xfId="32450"/>
    <cellStyle name="常规 62 12" xfId="32451"/>
    <cellStyle name="常规 57 12" xfId="32452"/>
    <cellStyle name="常规 3 3 2 2 5" xfId="32453"/>
    <cellStyle name="常规 27 46 17" xfId="32454"/>
    <cellStyle name="常规 27 46 17 2" xfId="32455"/>
    <cellStyle name="常规 27 46 18" xfId="32456"/>
    <cellStyle name="常规 27 46 2 2" xfId="32457"/>
    <cellStyle name="常规 27 51 2 2" xfId="32458"/>
    <cellStyle name="常规 27 46 2 2 2" xfId="32459"/>
    <cellStyle name="常规 27 46 2 3" xfId="32460"/>
    <cellStyle name="常规 27 46 2 3 2" xfId="32461"/>
    <cellStyle name="常规 27 46 2 4" xfId="32462"/>
    <cellStyle name="常规 27 46 3" xfId="32463"/>
    <cellStyle name="常规 27 51 3" xfId="32464"/>
    <cellStyle name="常规 27 46 3 2" xfId="32465"/>
    <cellStyle name="常规 27 51 3 2" xfId="32466"/>
    <cellStyle name="常规 27 46 3 2 2" xfId="32467"/>
    <cellStyle name="常规 27 46 3 3" xfId="32468"/>
    <cellStyle name="常规 27 46 3 3 2" xfId="32469"/>
    <cellStyle name="常规 27 46 3 4" xfId="32470"/>
    <cellStyle name="常规 27 46 4" xfId="32471"/>
    <cellStyle name="常规 27 51 4" xfId="32472"/>
    <cellStyle name="常规 27 46 4 2" xfId="32473"/>
    <cellStyle name="常规 27 46 4 2 2" xfId="32474"/>
    <cellStyle name="常规 27 46 4 3" xfId="32475"/>
    <cellStyle name="常规 27 46 4 3 2" xfId="32476"/>
    <cellStyle name="常规 27 46 4 4" xfId="32477"/>
    <cellStyle name="常规 27 46 5" xfId="32478"/>
    <cellStyle name="常规 27 46 5 2" xfId="32479"/>
    <cellStyle name="常规 27 46 6" xfId="32480"/>
    <cellStyle name="常规 27 46 6 2" xfId="32481"/>
    <cellStyle name="常规 62 7" xfId="32482"/>
    <cellStyle name="常规 57 7" xfId="32483"/>
    <cellStyle name="常规 3 29 16 2" xfId="32484"/>
    <cellStyle name="常规 3 34 16 2" xfId="32485"/>
    <cellStyle name="常规 27 46 8" xfId="32486"/>
    <cellStyle name="常规 27 46 8 2" xfId="32487"/>
    <cellStyle name="常规 27 46 9" xfId="32488"/>
    <cellStyle name="常规 27 46 9 2" xfId="32489"/>
    <cellStyle name="常规 27 47 10" xfId="32490"/>
    <cellStyle name="常规 27 47 10 2" xfId="32491"/>
    <cellStyle name="常规 27 47 11" xfId="32492"/>
    <cellStyle name="常规 27 47 11 2" xfId="32493"/>
    <cellStyle name="常规 27 47 12" xfId="32494"/>
    <cellStyle name="常规 27 47 12 2" xfId="32495"/>
    <cellStyle name="常规 27 47 13 2" xfId="32496"/>
    <cellStyle name="常规 27 47 15 2" xfId="32497"/>
    <cellStyle name="常规 27 47 16 2" xfId="32498"/>
    <cellStyle name="常规 27 47 17 2" xfId="32499"/>
    <cellStyle name="常规 6 3 7 2" xfId="32500"/>
    <cellStyle name="常规 27 47 2" xfId="32501"/>
    <cellStyle name="常规 27 52 2" xfId="32502"/>
    <cellStyle name="常规 27 47 3" xfId="32503"/>
    <cellStyle name="常规 27 52 3" xfId="32504"/>
    <cellStyle name="常规 27 47 4" xfId="32505"/>
    <cellStyle name="常规 27 52 4" xfId="32506"/>
    <cellStyle name="常规 27 47 5" xfId="32507"/>
    <cellStyle name="常规 27 47 6" xfId="32508"/>
    <cellStyle name="常规 27 47 7" xfId="32509"/>
    <cellStyle name="常规 9 52" xfId="32510"/>
    <cellStyle name="常规 9 47" xfId="32511"/>
    <cellStyle name="常规 63 7" xfId="32512"/>
    <cellStyle name="常规 58 7" xfId="32513"/>
    <cellStyle name="常规 3 29 17 2" xfId="32514"/>
    <cellStyle name="常规 3 34 17 2" xfId="32515"/>
    <cellStyle name="常规 27 47 8" xfId="32516"/>
    <cellStyle name="常规 27 47 9" xfId="32517"/>
    <cellStyle name="常规 27 48 10" xfId="32518"/>
    <cellStyle name="常规 27 48 11" xfId="32519"/>
    <cellStyle name="注释 3 2 5 5" xfId="32520"/>
    <cellStyle name="常规 27 48 11 2" xfId="32521"/>
    <cellStyle name="注释 3 2 6 5" xfId="32522"/>
    <cellStyle name="常规 27 48 12 2" xfId="32523"/>
    <cellStyle name="常规 27 48 13" xfId="32524"/>
    <cellStyle name="常规 27 48 15" xfId="32525"/>
    <cellStyle name="常规 27 48 2 2" xfId="32526"/>
    <cellStyle name="常规 27 53 2 2" xfId="32527"/>
    <cellStyle name="常规 27 48 2 3" xfId="32528"/>
    <cellStyle name="常规 27 48 2 4" xfId="32529"/>
    <cellStyle name="常规 27 48 3" xfId="32530"/>
    <cellStyle name="常规 27 53 3" xfId="32531"/>
    <cellStyle name="常规 27 48 3 2" xfId="32532"/>
    <cellStyle name="常规 27 53 3 2" xfId="32533"/>
    <cellStyle name="常规 27 48 3 2 2" xfId="32534"/>
    <cellStyle name="常规 27 48 4" xfId="32535"/>
    <cellStyle name="常规 27 53 4" xfId="32536"/>
    <cellStyle name="常规_安全 3" xfId="32537"/>
    <cellStyle name="常规 27 48 4 2" xfId="32538"/>
    <cellStyle name="常规 27 48 4 2 2" xfId="32539"/>
    <cellStyle name="常规_安全 4" xfId="32540"/>
    <cellStyle name="常规 27 48 4 3" xfId="32541"/>
    <cellStyle name="常规_安全 5" xfId="32542"/>
    <cellStyle name="常规 27 48 4 4" xfId="32543"/>
    <cellStyle name="常规 27 48 5" xfId="32544"/>
    <cellStyle name="常规 27 48 5 2" xfId="32545"/>
    <cellStyle name="常规 27 48 6" xfId="32546"/>
    <cellStyle name="常规 27 48 6 2" xfId="32547"/>
    <cellStyle name="常规 27 48 7" xfId="32548"/>
    <cellStyle name="常规 27 48 7 2" xfId="32549"/>
    <cellStyle name="常规 27 48 8" xfId="32550"/>
    <cellStyle name="常规 27 48 8 2" xfId="32551"/>
    <cellStyle name="常规 27 48 9" xfId="32552"/>
    <cellStyle name="常规 27 48 9 2" xfId="32553"/>
    <cellStyle name="常规 27 49 10" xfId="32554"/>
    <cellStyle name="常规 27 49 11" xfId="32555"/>
    <cellStyle name="常规 27 49 11 2" xfId="32556"/>
    <cellStyle name="常规 27 49 12 2" xfId="32557"/>
    <cellStyle name="常规 27 49 13" xfId="32558"/>
    <cellStyle name="常规 27 49 13 2" xfId="32559"/>
    <cellStyle name="常规 27 49 14" xfId="32560"/>
    <cellStyle name="常规 27 49 14 2" xfId="32561"/>
    <cellStyle name="常规 27 49 15" xfId="32562"/>
    <cellStyle name="常规 27 49 2 2 2" xfId="32563"/>
    <cellStyle name="常规 27 49 2 3" xfId="32564"/>
    <cellStyle name="常规 27 49 2 3 2" xfId="32565"/>
    <cellStyle name="常规 27 49 2 4" xfId="32566"/>
    <cellStyle name="常规 27 49 3" xfId="32567"/>
    <cellStyle name="常规 27 54 3" xfId="32568"/>
    <cellStyle name="常规 27 49 4" xfId="32569"/>
    <cellStyle name="常规 27 54 4" xfId="32570"/>
    <cellStyle name="常规 27 49 5" xfId="32571"/>
    <cellStyle name="常规 27 49 5 2" xfId="32572"/>
    <cellStyle name="常规 27 49 6 2" xfId="32573"/>
    <cellStyle name="常规 27 49 7" xfId="32574"/>
    <cellStyle name="常规 27 49 7 2" xfId="32575"/>
    <cellStyle name="常规 27 49 8" xfId="32576"/>
    <cellStyle name="常规 27 49 9" xfId="32577"/>
    <cellStyle name="常规 27 5 12" xfId="32578"/>
    <cellStyle name="常规 27 5 13" xfId="32579"/>
    <cellStyle name="常规 27 5 14" xfId="32580"/>
    <cellStyle name="常规 27 5 15" xfId="32581"/>
    <cellStyle name="常规 27 5 16" xfId="32582"/>
    <cellStyle name="常规 27 5 17" xfId="32583"/>
    <cellStyle name="常规 27 5 3" xfId="32584"/>
    <cellStyle name="常规 32 5 3" xfId="32585"/>
    <cellStyle name="常规 33 27" xfId="32586"/>
    <cellStyle name="常规 33 32" xfId="32587"/>
    <cellStyle name="常规 27 5 3 2" xfId="32588"/>
    <cellStyle name="常规 33 27 2" xfId="32589"/>
    <cellStyle name="常规 33 32 2" xfId="32590"/>
    <cellStyle name="常规 27 5 3 2 2" xfId="32591"/>
    <cellStyle name="常规 33 28" xfId="32592"/>
    <cellStyle name="常规 33 33" xfId="32593"/>
    <cellStyle name="常规 3 13 3 2" xfId="32594"/>
    <cellStyle name="常规 27 5 3 3" xfId="32595"/>
    <cellStyle name="常规 33 28 2" xfId="32596"/>
    <cellStyle name="常规 33 33 2" xfId="32597"/>
    <cellStyle name="常规 27 5 3 3 2" xfId="32598"/>
    <cellStyle name="常规 33 35" xfId="32599"/>
    <cellStyle name="常规 33 40" xfId="32600"/>
    <cellStyle name="常规 27 5 3 5" xfId="32601"/>
    <cellStyle name="常规 27 5 4" xfId="32602"/>
    <cellStyle name="常规 27 5 4 2" xfId="32603"/>
    <cellStyle name="常规 27 5 4 2 2" xfId="32604"/>
    <cellStyle name="常规 3 13 4 2" xfId="32605"/>
    <cellStyle name="适中 2" xfId="32606"/>
    <cellStyle name="常规 27 5 4 3" xfId="32607"/>
    <cellStyle name="适中 2 2" xfId="32608"/>
    <cellStyle name="常规 27 5 4 3 2" xfId="32609"/>
    <cellStyle name="适中 4" xfId="32610"/>
    <cellStyle name="常规 27 5 4 5" xfId="32611"/>
    <cellStyle name="常规 27 5 5" xfId="32612"/>
    <cellStyle name="常规 27 5 5 2" xfId="32613"/>
    <cellStyle name="常规 3 13 5 2" xfId="32614"/>
    <cellStyle name="常规 27 5 5 3" xfId="32615"/>
    <cellStyle name="常规 27 5 6" xfId="32616"/>
    <cellStyle name="常规 27 5 6 2" xfId="32617"/>
    <cellStyle name="常规 3 13 6 2" xfId="32618"/>
    <cellStyle name="常规 27 5 6 3" xfId="32619"/>
    <cellStyle name="常规 27 5 7" xfId="32620"/>
    <cellStyle name="常规 27 5 8" xfId="32621"/>
    <cellStyle name="常规 29 27" xfId="32622"/>
    <cellStyle name="常规 29 32" xfId="32623"/>
    <cellStyle name="常规 27 5 8 2" xfId="32624"/>
    <cellStyle name="注释 2 2 2 5 6" xfId="32625"/>
    <cellStyle name="常规 27 55 2 2" xfId="32626"/>
    <cellStyle name="常规 27 60 2 2" xfId="32627"/>
    <cellStyle name="注释 2 2 3 5 6" xfId="32628"/>
    <cellStyle name="常规 27 56 2 2" xfId="32629"/>
    <cellStyle name="注释 8 3 4" xfId="32630"/>
    <cellStyle name="常规 27 57" xfId="32631"/>
    <cellStyle name="常规 27 62" xfId="32632"/>
    <cellStyle name="常规 27 57 2" xfId="32633"/>
    <cellStyle name="常规 27 62 2" xfId="32634"/>
    <cellStyle name="注释 8 3 5" xfId="32635"/>
    <cellStyle name="常规 27 58" xfId="32636"/>
    <cellStyle name="常规 27 63" xfId="32637"/>
    <cellStyle name="常规 27 58 2" xfId="32638"/>
    <cellStyle name="常规 27 63 2" xfId="32639"/>
    <cellStyle name="常规 27 58 2 2" xfId="32640"/>
    <cellStyle name="注释 8 3 6" xfId="32641"/>
    <cellStyle name="常规 27 59" xfId="32642"/>
    <cellStyle name="常规 27 64" xfId="32643"/>
    <cellStyle name="常规 27 59 2" xfId="32644"/>
    <cellStyle name="常规 27 64 2" xfId="32645"/>
    <cellStyle name="常规 27 59 2 2" xfId="32646"/>
    <cellStyle name="常规 27 6 11" xfId="32647"/>
    <cellStyle name="常规 27 6 12" xfId="32648"/>
    <cellStyle name="常规 27 6 13" xfId="32649"/>
    <cellStyle name="常规 27 6 14" xfId="32650"/>
    <cellStyle name="常规 27 6 15" xfId="32651"/>
    <cellStyle name="常规 27 6 16" xfId="32652"/>
    <cellStyle name="常规 27 6 17" xfId="32653"/>
    <cellStyle name="常规 27 6 18" xfId="32654"/>
    <cellStyle name="常规 27 6 19" xfId="32655"/>
    <cellStyle name="常规 27 6 3" xfId="32656"/>
    <cellStyle name="常规 32 6 3" xfId="32657"/>
    <cellStyle name="常规 27 6 3 2" xfId="32658"/>
    <cellStyle name="常规 27 6 3 2 2" xfId="32659"/>
    <cellStyle name="常规 3 14 3 2" xfId="32660"/>
    <cellStyle name="常规 27 6 3 3" xfId="32661"/>
    <cellStyle name="常规 27 6 3 4" xfId="32662"/>
    <cellStyle name="常规 27 6 4" xfId="32663"/>
    <cellStyle name="常规 27 6 4 2" xfId="32664"/>
    <cellStyle name="常规 27 6 4 2 2" xfId="32665"/>
    <cellStyle name="常规 3 14 4 2" xfId="32666"/>
    <cellStyle name="常规 27 6 4 3" xfId="32667"/>
    <cellStyle name="常规 27 6 4 4" xfId="32668"/>
    <cellStyle name="常规 27 6 4 5" xfId="32669"/>
    <cellStyle name="常规 27 6 5" xfId="32670"/>
    <cellStyle name="常规 27 6 5 2" xfId="32671"/>
    <cellStyle name="常规 3 14 5 2" xfId="32672"/>
    <cellStyle name="常规 27 6 5 3" xfId="32673"/>
    <cellStyle name="常规 27 6 6" xfId="32674"/>
    <cellStyle name="常规 27 6 6 2" xfId="32675"/>
    <cellStyle name="常规 3 14 6 2" xfId="32676"/>
    <cellStyle name="常规 27 6 6 3" xfId="32677"/>
    <cellStyle name="常规 27 6 7" xfId="32678"/>
    <cellStyle name="常规 27 6 8" xfId="32679"/>
    <cellStyle name="常规 27 6 8 2" xfId="32680"/>
    <cellStyle name="常规 27 65" xfId="32681"/>
    <cellStyle name="常规 27 70" xfId="32682"/>
    <cellStyle name="常规 27 67 2" xfId="32683"/>
    <cellStyle name="常规 27 72 2" xfId="32684"/>
    <cellStyle name="常规 27 68 2" xfId="32685"/>
    <cellStyle name="常规 27 73 2" xfId="32686"/>
    <cellStyle name="常规 27 69" xfId="32687"/>
    <cellStyle name="常规 27 74" xfId="32688"/>
    <cellStyle name="常规 27 69 2" xfId="32689"/>
    <cellStyle name="常规 27 7 10" xfId="32690"/>
    <cellStyle name="常规 27 7 10 2" xfId="32691"/>
    <cellStyle name="常规 27 7 11 2" xfId="32692"/>
    <cellStyle name="常规 27 7 12 2" xfId="32693"/>
    <cellStyle name="常规 27 7 13" xfId="32694"/>
    <cellStyle name="常规 27 7 14" xfId="32695"/>
    <cellStyle name="常规 27 7 15" xfId="32696"/>
    <cellStyle name="常规 27 7 16" xfId="32697"/>
    <cellStyle name="常规 27 7 18" xfId="32698"/>
    <cellStyle name="常规 27 7 19" xfId="32699"/>
    <cellStyle name="常规 27 7 2 2" xfId="32700"/>
    <cellStyle name="常规 27 7 2 2 2" xfId="32701"/>
    <cellStyle name="常规 3 15 2 2" xfId="32702"/>
    <cellStyle name="常规 3 20 2 2" xfId="32703"/>
    <cellStyle name="常规 27 7 2 3" xfId="32704"/>
    <cellStyle name="常规 27 7 2 3 2" xfId="32705"/>
    <cellStyle name="常规 27 7 2 4" xfId="32706"/>
    <cellStyle name="常规 27 7 3" xfId="32707"/>
    <cellStyle name="常规 32 7 3" xfId="32708"/>
    <cellStyle name="常规 27 7 3 2" xfId="32709"/>
    <cellStyle name="常规 27 7 3 2 2" xfId="32710"/>
    <cellStyle name="常规 3 15 3 2" xfId="32711"/>
    <cellStyle name="常规 3 20 3 2" xfId="32712"/>
    <cellStyle name="常规 27 7 3 3" xfId="32713"/>
    <cellStyle name="常规 27 7 3 4" xfId="32714"/>
    <cellStyle name="常规 27 7 4" xfId="32715"/>
    <cellStyle name="常规 27 7 4 2" xfId="32716"/>
    <cellStyle name="常规 27 7 4 2 2" xfId="32717"/>
    <cellStyle name="常规 3 15 4 2" xfId="32718"/>
    <cellStyle name="常规 3 20 4 2" xfId="32719"/>
    <cellStyle name="常规 27 7 4 3" xfId="32720"/>
    <cellStyle name="常规 27 7 4 4" xfId="32721"/>
    <cellStyle name="常规 27 7 5" xfId="32722"/>
    <cellStyle name="常规 27 7 5 2" xfId="32723"/>
    <cellStyle name="常规 27 7 6" xfId="32724"/>
    <cellStyle name="常规 27 7 6 2" xfId="32725"/>
    <cellStyle name="常规 27 7 7" xfId="32726"/>
    <cellStyle name="常规 27 7 7 2" xfId="32727"/>
    <cellStyle name="常规 27 7 8" xfId="32728"/>
    <cellStyle name="常规 27 7 8 2" xfId="32729"/>
    <cellStyle name="常规 27 75 2" xfId="32730"/>
    <cellStyle name="常规 27 76" xfId="32731"/>
    <cellStyle name="常规 27 81" xfId="32732"/>
    <cellStyle name="常规 27 77" xfId="32733"/>
    <cellStyle name="常规 27 79" xfId="32734"/>
    <cellStyle name="常规 27 8 10" xfId="32735"/>
    <cellStyle name="常规 27 8 2 2" xfId="32736"/>
    <cellStyle name="常规 27 8 2 2 2" xfId="32737"/>
    <cellStyle name="常规 3 16 2 2" xfId="32738"/>
    <cellStyle name="常规 3 21 2 2" xfId="32739"/>
    <cellStyle name="常规 27 8 2 3" xfId="32740"/>
    <cellStyle name="常规 27 8 2 3 2" xfId="32741"/>
    <cellStyle name="常规 27 8 2 4" xfId="32742"/>
    <cellStyle name="常规 27 8 3" xfId="32743"/>
    <cellStyle name="常规 27 8 3 2" xfId="32744"/>
    <cellStyle name="常规 27 8 3 2 2" xfId="32745"/>
    <cellStyle name="常规 3 16 3 2" xfId="32746"/>
    <cellStyle name="常规 3 21 3 2" xfId="32747"/>
    <cellStyle name="常规 27 8 3 3" xfId="32748"/>
    <cellStyle name="常规 27 8 3 4" xfId="32749"/>
    <cellStyle name="常规 27 8 4" xfId="32750"/>
    <cellStyle name="常规 27 8 4 2" xfId="32751"/>
    <cellStyle name="常规 27 8 4 2 2" xfId="32752"/>
    <cellStyle name="常规 3 16 4 2" xfId="32753"/>
    <cellStyle name="常规 3 21 4 2" xfId="32754"/>
    <cellStyle name="常规 27 8 4 3" xfId="32755"/>
    <cellStyle name="常规 27 8 4 4" xfId="32756"/>
    <cellStyle name="常规 27 8 5" xfId="32757"/>
    <cellStyle name="常规 27 8 5 2" xfId="32758"/>
    <cellStyle name="常规 27 8 6" xfId="32759"/>
    <cellStyle name="常规 27 8 6 2" xfId="32760"/>
    <cellStyle name="常规 27 9" xfId="32761"/>
    <cellStyle name="常规 32 9" xfId="32762"/>
    <cellStyle name="常规 27 9 10" xfId="32763"/>
    <cellStyle name="常规 27 9 11" xfId="32764"/>
    <cellStyle name="常规 27 9 18" xfId="32765"/>
    <cellStyle name="常规 27 9 19" xfId="32766"/>
    <cellStyle name="常规 27 9 2" xfId="32767"/>
    <cellStyle name="常规 32 9 2" xfId="32768"/>
    <cellStyle name="常规 27 9 2 2" xfId="32769"/>
    <cellStyle name="常规 27 9 2 2 2" xfId="32770"/>
    <cellStyle name="常规 3 17 2 2" xfId="32771"/>
    <cellStyle name="常规 3 22 2 2" xfId="32772"/>
    <cellStyle name="常规 27 9 2 3" xfId="32773"/>
    <cellStyle name="常规 3 15" xfId="32774"/>
    <cellStyle name="常规 3 20" xfId="32775"/>
    <cellStyle name="常规 27 9 2 3 2" xfId="32776"/>
    <cellStyle name="常规 27 9 2 4" xfId="32777"/>
    <cellStyle name="常规 27 9 2 5" xfId="32778"/>
    <cellStyle name="常规 27 9 3" xfId="32779"/>
    <cellStyle name="常规 27 9 3 2" xfId="32780"/>
    <cellStyle name="常规 27 9 3 2 2" xfId="32781"/>
    <cellStyle name="常规 3 17 3 2" xfId="32782"/>
    <cellStyle name="常规 3 22 3 2" xfId="32783"/>
    <cellStyle name="常规 27 9 3 3" xfId="32784"/>
    <cellStyle name="常规 27 9 3 3 2" xfId="32785"/>
    <cellStyle name="常规 27 9 3 4" xfId="32786"/>
    <cellStyle name="常规 27 9 3 5" xfId="32787"/>
    <cellStyle name="常规 27 9 4" xfId="32788"/>
    <cellStyle name="常规 27 9 4 5" xfId="32789"/>
    <cellStyle name="常规 27 9 5" xfId="32790"/>
    <cellStyle name="常规 27 9 5 2" xfId="32791"/>
    <cellStyle name="常规 3 17 5 2" xfId="32792"/>
    <cellStyle name="常规 3 22 5 2" xfId="32793"/>
    <cellStyle name="常规 27 9 5 3" xfId="32794"/>
    <cellStyle name="常规 27 9 6 2" xfId="32795"/>
    <cellStyle name="常规 3 17 6 2" xfId="32796"/>
    <cellStyle name="常规 3 22 6 2" xfId="32797"/>
    <cellStyle name="常规 27 9 6 3" xfId="32798"/>
    <cellStyle name="常规 27 9 7" xfId="32799"/>
    <cellStyle name="常规 27 9 7 2" xfId="32800"/>
    <cellStyle name="常规 3 17 7 2" xfId="32801"/>
    <cellStyle name="常规 3 22 7 2" xfId="32802"/>
    <cellStyle name="常规 27 9 7 3" xfId="32803"/>
    <cellStyle name="常规 27 9 8" xfId="32804"/>
    <cellStyle name="常规 27 9 8 2" xfId="32805"/>
    <cellStyle name="常规 28 13 2" xfId="32806"/>
    <cellStyle name="常规 33 13 2" xfId="32807"/>
    <cellStyle name="常规 28 14" xfId="32808"/>
    <cellStyle name="常规 33 14" xfId="32809"/>
    <cellStyle name="常规 28 14 2" xfId="32810"/>
    <cellStyle name="常规 33 14 2" xfId="32811"/>
    <cellStyle name="常规 28 15" xfId="32812"/>
    <cellStyle name="常规 28 20" xfId="32813"/>
    <cellStyle name="常规 33 15" xfId="32814"/>
    <cellStyle name="常规 33 20" xfId="32815"/>
    <cellStyle name="常规 28 15 2" xfId="32816"/>
    <cellStyle name="常规 28 20 2" xfId="32817"/>
    <cellStyle name="常规 33 15 2" xfId="32818"/>
    <cellStyle name="常规 33 20 2" xfId="32819"/>
    <cellStyle name="常规 28 16 2" xfId="32820"/>
    <cellStyle name="常规 33 16 2" xfId="32821"/>
    <cellStyle name="常规 33 21 2" xfId="32822"/>
    <cellStyle name="常规 28 17" xfId="32823"/>
    <cellStyle name="常规 28 22" xfId="32824"/>
    <cellStyle name="常规 33 17" xfId="32825"/>
    <cellStyle name="常规 33 22" xfId="32826"/>
    <cellStyle name="常规 28 17 2" xfId="32827"/>
    <cellStyle name="常规 33 17 2" xfId="32828"/>
    <cellStyle name="常规 33 22 2" xfId="32829"/>
    <cellStyle name="常规 28 18" xfId="32830"/>
    <cellStyle name="常规 28 23" xfId="32831"/>
    <cellStyle name="常规 33 18" xfId="32832"/>
    <cellStyle name="常规 33 23" xfId="32833"/>
    <cellStyle name="常规 28 18 2" xfId="32834"/>
    <cellStyle name="常规 33 18 2" xfId="32835"/>
    <cellStyle name="常规 33 23 2" xfId="32836"/>
    <cellStyle name="常规 28 19" xfId="32837"/>
    <cellStyle name="常规 28 24" xfId="32838"/>
    <cellStyle name="常规 33 19" xfId="32839"/>
    <cellStyle name="常规 33 24" xfId="32840"/>
    <cellStyle name="常规 28 2 2 5" xfId="32841"/>
    <cellStyle name="常规 28 2 2 6" xfId="32842"/>
    <cellStyle name="常规 28 2 2 6 2" xfId="32843"/>
    <cellStyle name="常规 28 2 2 7" xfId="32844"/>
    <cellStyle name="常规 6 42 4 3" xfId="32845"/>
    <cellStyle name="常规 6 37 4 3" xfId="32846"/>
    <cellStyle name="常规 28 2 4 3" xfId="32847"/>
    <cellStyle name="常规 28 2 6 3" xfId="32848"/>
    <cellStyle name="常规 6 42 9" xfId="32849"/>
    <cellStyle name="常规 6 37 9" xfId="32850"/>
    <cellStyle name="常规 28 2 9" xfId="32851"/>
    <cellStyle name="常规 33 2 9" xfId="32852"/>
    <cellStyle name="常规 28 25" xfId="32853"/>
    <cellStyle name="常规 33 25" xfId="32854"/>
    <cellStyle name="常规 33 30" xfId="32855"/>
    <cellStyle name="常规 28 26" xfId="32856"/>
    <cellStyle name="常规 33 26" xfId="32857"/>
    <cellStyle name="常规 33 31" xfId="32858"/>
    <cellStyle name="常规 28 3 2 5" xfId="32859"/>
    <cellStyle name="常规 33 3 2 5" xfId="32860"/>
    <cellStyle name="常规 28 3 2 6" xfId="32861"/>
    <cellStyle name="常规 33 3 2 6" xfId="32862"/>
    <cellStyle name="常规 28 3 5 3" xfId="32863"/>
    <cellStyle name="常规 33 3 5 3" xfId="32864"/>
    <cellStyle name="常规 28 4 2 5" xfId="32865"/>
    <cellStyle name="常规 28 4 2 6" xfId="32866"/>
    <cellStyle name="常规 28 4 5 3" xfId="32867"/>
    <cellStyle name="常规 6 44 9" xfId="32868"/>
    <cellStyle name="常规 6 39 9" xfId="32869"/>
    <cellStyle name="常规 28 4 9" xfId="32870"/>
    <cellStyle name="常规 33 4 9" xfId="32871"/>
    <cellStyle name="常规 28 5 2 5" xfId="32872"/>
    <cellStyle name="常规 28 6 2 5" xfId="32873"/>
    <cellStyle name="常规 28 6 2 6" xfId="32874"/>
    <cellStyle name="常规 34" xfId="32875"/>
    <cellStyle name="常规 29" xfId="32876"/>
    <cellStyle name="常规 34 23" xfId="32877"/>
    <cellStyle name="常规 34 18" xfId="32878"/>
    <cellStyle name="常规 29 18" xfId="32879"/>
    <cellStyle name="常规 29 23" xfId="32880"/>
    <cellStyle name="常规 34 18 2" xfId="32881"/>
    <cellStyle name="常规 29 18 2" xfId="32882"/>
    <cellStyle name="常规 34 24" xfId="32883"/>
    <cellStyle name="常规 34 19" xfId="32884"/>
    <cellStyle name="常规 29 19" xfId="32885"/>
    <cellStyle name="常规 29 24" xfId="32886"/>
    <cellStyle name="常规 34 19 2" xfId="32887"/>
    <cellStyle name="常规 29 19 2" xfId="32888"/>
    <cellStyle name="常规 34 2 10" xfId="32889"/>
    <cellStyle name="常规 29 2 10" xfId="32890"/>
    <cellStyle name="常规 29 2 2 2 2" xfId="32891"/>
    <cellStyle name="常规 29 2 2 2 3" xfId="32892"/>
    <cellStyle name="常规 29 2 2 2 3 2" xfId="32893"/>
    <cellStyle name="常规 29 2 2 2 4" xfId="32894"/>
    <cellStyle name="常规 29 2 2 2 5" xfId="32895"/>
    <cellStyle name="常规 33 35 7 2" xfId="32896"/>
    <cellStyle name="常规 33 40 7 2" xfId="32897"/>
    <cellStyle name="常规 29 2 2 2 6" xfId="32898"/>
    <cellStyle name="常规 29 2 2 2 7" xfId="32899"/>
    <cellStyle name="常规 29 2 2 4 2" xfId="32900"/>
    <cellStyle name="常规 29 2 2 5 2" xfId="32901"/>
    <cellStyle name="常规 29 2 2 6 2" xfId="32902"/>
    <cellStyle name="常规 29 2 2 7 2" xfId="32903"/>
    <cellStyle name="常规 29 2 2 8 2" xfId="32904"/>
    <cellStyle name="常规 29 2 3 2 2" xfId="32905"/>
    <cellStyle name="常规 29 2 3 3" xfId="32906"/>
    <cellStyle name="常规 29 2 3 3 2" xfId="32907"/>
    <cellStyle name="常规 29 2 3 4" xfId="32908"/>
    <cellStyle name="常规 29 2 3 5" xfId="32909"/>
    <cellStyle name="常规 29 2 3 6" xfId="32910"/>
    <cellStyle name="常规 29 2 3 7" xfId="32911"/>
    <cellStyle name="常规 34 2 4 2" xfId="32912"/>
    <cellStyle name="常规 29 2 4 2" xfId="32913"/>
    <cellStyle name="常规 29 2 4 3" xfId="32914"/>
    <cellStyle name="常规 29 2 5 2" xfId="32915"/>
    <cellStyle name="常规 29 2 5 3" xfId="32916"/>
    <cellStyle name="常规 34 2 6" xfId="32917"/>
    <cellStyle name="常规 29 2 6" xfId="32918"/>
    <cellStyle name="常规 29 2 6 2" xfId="32919"/>
    <cellStyle name="常规 34 2 7" xfId="32920"/>
    <cellStyle name="常规 29 2 7" xfId="32921"/>
    <cellStyle name="常规 29 2 7 2" xfId="32922"/>
    <cellStyle name="常规 34 2 8" xfId="32923"/>
    <cellStyle name="常规 29 2 8" xfId="32924"/>
    <cellStyle name="常规 34 2 9" xfId="32925"/>
    <cellStyle name="常规 29 2 9" xfId="32926"/>
    <cellStyle name="常规 34 25" xfId="32927"/>
    <cellStyle name="常规 29 25" xfId="32928"/>
    <cellStyle name="常规 29 30" xfId="32929"/>
    <cellStyle name="常规 29 26" xfId="32930"/>
    <cellStyle name="常规 29 31" xfId="32931"/>
    <cellStyle name="常规 3 13 8 2" xfId="32932"/>
    <cellStyle name="常规 29 28" xfId="32933"/>
    <cellStyle name="常规 29 33" xfId="32934"/>
    <cellStyle name="常规 34 3 10" xfId="32935"/>
    <cellStyle name="常规 29 3 10" xfId="32936"/>
    <cellStyle name="常规 29 3 2 2 2" xfId="32937"/>
    <cellStyle name="常规 29 3 2 2 3" xfId="32938"/>
    <cellStyle name="常规 29 3 2 2 4" xfId="32939"/>
    <cellStyle name="常规 29 3 2 2 5" xfId="32940"/>
    <cellStyle name="常规 29 3 2 2 6" xfId="32941"/>
    <cellStyle name="常规 29 3 2 2 7" xfId="32942"/>
    <cellStyle name="常规 29 3 2 3" xfId="32943"/>
    <cellStyle name="常规 29 3 2 4" xfId="32944"/>
    <cellStyle name="常规 29 3 2 5" xfId="32945"/>
    <cellStyle name="常规 29 3 2 6" xfId="32946"/>
    <cellStyle name="常规 29 3 2 7" xfId="32947"/>
    <cellStyle name="常规 29 3 3 2 2" xfId="32948"/>
    <cellStyle name="常规 29 3 3 3" xfId="32949"/>
    <cellStyle name="常规 3 12" xfId="32950"/>
    <cellStyle name="常规 29 3 3 3 2" xfId="32951"/>
    <cellStyle name="常规 29 3 3 4" xfId="32952"/>
    <cellStyle name="常规 29 3 3 5" xfId="32953"/>
    <cellStyle name="常规 29 3 3 6" xfId="32954"/>
    <cellStyle name="常规 29 3 3 7" xfId="32955"/>
    <cellStyle name="常规 34 3 4 2" xfId="32956"/>
    <cellStyle name="常规 29 3 4 2" xfId="32957"/>
    <cellStyle name="常规 29 3 4 3" xfId="32958"/>
    <cellStyle name="常规 29 3 5 2" xfId="32959"/>
    <cellStyle name="常规 34 3 6" xfId="32960"/>
    <cellStyle name="常规 29 3 6" xfId="32961"/>
    <cellStyle name="常规 29 3 6 2" xfId="32962"/>
    <cellStyle name="常规 29 36" xfId="32963"/>
    <cellStyle name="常规 29 41" xfId="32964"/>
    <cellStyle name="常规 29 37" xfId="32965"/>
    <cellStyle name="常规 29 42" xfId="32966"/>
    <cellStyle name="常规 29 38" xfId="32967"/>
    <cellStyle name="常规 29 43" xfId="32968"/>
    <cellStyle name="常规 29 39" xfId="32969"/>
    <cellStyle name="常规 29 44" xfId="32970"/>
    <cellStyle name="常规 29 4 2 3" xfId="32971"/>
    <cellStyle name="常规 29 4 3 3" xfId="32972"/>
    <cellStyle name="常规 29 4 4 3" xfId="32973"/>
    <cellStyle name="常规 29 45" xfId="32974"/>
    <cellStyle name="常规 29 46" xfId="32975"/>
    <cellStyle name="常规 29 47" xfId="32976"/>
    <cellStyle name="常规 29 48" xfId="32977"/>
    <cellStyle name="常规 34 5 3" xfId="32978"/>
    <cellStyle name="常规 29 5 3" xfId="32979"/>
    <cellStyle name="常规 29 5 4" xfId="32980"/>
    <cellStyle name="常规 29 5 5" xfId="32981"/>
    <cellStyle name="常规 29 5 6" xfId="32982"/>
    <cellStyle name="常规 29 5 7" xfId="32983"/>
    <cellStyle name="常规 34 6 3" xfId="32984"/>
    <cellStyle name="常规 29 6 3" xfId="32985"/>
    <cellStyle name="常规 29 6 4" xfId="32986"/>
    <cellStyle name="常规 29 6 5" xfId="32987"/>
    <cellStyle name="常规 29 6 6" xfId="32988"/>
    <cellStyle name="常规 29 6 7" xfId="32989"/>
    <cellStyle name="常规 34 7 3" xfId="32990"/>
    <cellStyle name="常规 29 7 3" xfId="32991"/>
    <cellStyle name="常规 29 8 3" xfId="32992"/>
    <cellStyle name="常规 29 8 5" xfId="32993"/>
    <cellStyle name="常规 29 8 6" xfId="32994"/>
    <cellStyle name="常规 3 10 10" xfId="32995"/>
    <cellStyle name="常规 3 49 7" xfId="32996"/>
    <cellStyle name="常规 3 10 10 2" xfId="32997"/>
    <cellStyle name="常规 3 10 11" xfId="32998"/>
    <cellStyle name="常规 3 10 11 2" xfId="32999"/>
    <cellStyle name="常规 3 10 12" xfId="33000"/>
    <cellStyle name="常规 3 10 12 2" xfId="33001"/>
    <cellStyle name="常规 3 10 13" xfId="33002"/>
    <cellStyle name="常规 3 10 13 2" xfId="33003"/>
    <cellStyle name="常规 3 10 14 2" xfId="33004"/>
    <cellStyle name="常规 3 10 15 2" xfId="33005"/>
    <cellStyle name="常规 3 10 16 2" xfId="33006"/>
    <cellStyle name="常规 3 10 17" xfId="33007"/>
    <cellStyle name="常规 3 10 17 2" xfId="33008"/>
    <cellStyle name="常规 3 10 2" xfId="33009"/>
    <cellStyle name="常规 3 10 3" xfId="33010"/>
    <cellStyle name="常规 3 10 4" xfId="33011"/>
    <cellStyle name="常规 3 10 6" xfId="33012"/>
    <cellStyle name="常规 3 10 7" xfId="33013"/>
    <cellStyle name="常规 3 10 8" xfId="33014"/>
    <cellStyle name="常规 3 100" xfId="33015"/>
    <cellStyle name="常规 3 4 5" xfId="33016"/>
    <cellStyle name="常规 3 101" xfId="33017"/>
    <cellStyle name="常规 3 4 6" xfId="33018"/>
    <cellStyle name="常规 3 102" xfId="33019"/>
    <cellStyle name="常规 3 4 7" xfId="33020"/>
    <cellStyle name="注释 5 4 4" xfId="33021"/>
    <cellStyle name="常规 3 107" xfId="33022"/>
    <cellStyle name="常规 3 112" xfId="33023"/>
    <cellStyle name="注释 5 4 6" xfId="33024"/>
    <cellStyle name="常规 3 109" xfId="33025"/>
    <cellStyle name="常规 3 114" xfId="33026"/>
    <cellStyle name="常规 3 11 10" xfId="33027"/>
    <cellStyle name="常规 3 11 10 2" xfId="33028"/>
    <cellStyle name="常规 3 11 11" xfId="33029"/>
    <cellStyle name="常规 3 11 11 2" xfId="33030"/>
    <cellStyle name="常规 3 11 12" xfId="33031"/>
    <cellStyle name="常规 3 11 12 2" xfId="33032"/>
    <cellStyle name="常规 3 11 13" xfId="33033"/>
    <cellStyle name="常规 3 11 13 2" xfId="33034"/>
    <cellStyle name="常规 3 11 14" xfId="33035"/>
    <cellStyle name="常规 3 11 15" xfId="33036"/>
    <cellStyle name="常规 3 11 15 2" xfId="33037"/>
    <cellStyle name="常规 3 11 16" xfId="33038"/>
    <cellStyle name="常规 4 10 11 2" xfId="33039"/>
    <cellStyle name="常规 3 11 17" xfId="33040"/>
    <cellStyle name="常规 3 11 17 2" xfId="33041"/>
    <cellStyle name="常规 3 11 18" xfId="33042"/>
    <cellStyle name="常规 3 11 2" xfId="33043"/>
    <cellStyle name="常规 3 11 3" xfId="33044"/>
    <cellStyle name="常规 3 11 4" xfId="33045"/>
    <cellStyle name="常规 3 11 5" xfId="33046"/>
    <cellStyle name="常规 3 11 6" xfId="33047"/>
    <cellStyle name="常规 3 11 8" xfId="33048"/>
    <cellStyle name="注释 5 4 7" xfId="33049"/>
    <cellStyle name="常规 3 115" xfId="33050"/>
    <cellStyle name="常规 3 12 15" xfId="33051"/>
    <cellStyle name="常规 3 12 16" xfId="33052"/>
    <cellStyle name="常规 4 10 16 2" xfId="33053"/>
    <cellStyle name="常规 3 12 17" xfId="33054"/>
    <cellStyle name="常规 3 12 18" xfId="33055"/>
    <cellStyle name="常规 3 12 19" xfId="33056"/>
    <cellStyle name="常规 3 12 2" xfId="33057"/>
    <cellStyle name="常规 3 12 3" xfId="33058"/>
    <cellStyle name="常规 3 12 4" xfId="33059"/>
    <cellStyle name="常规 3 12 5" xfId="33060"/>
    <cellStyle name="常规 3 12 6" xfId="33061"/>
    <cellStyle name="常规 3 12 8" xfId="33062"/>
    <cellStyle name="常规 3 12 9" xfId="33063"/>
    <cellStyle name="常规 3 12 9 2" xfId="33064"/>
    <cellStyle name="常规 3 13" xfId="33065"/>
    <cellStyle name="常规 3 13 10" xfId="33066"/>
    <cellStyle name="常规 3 13 12" xfId="33067"/>
    <cellStyle name="常规 3 13 13" xfId="33068"/>
    <cellStyle name="常规 3 13 15" xfId="33069"/>
    <cellStyle name="常规 3 13 16" xfId="33070"/>
    <cellStyle name="常规 3 13 17" xfId="33071"/>
    <cellStyle name="常规 3 13 18" xfId="33072"/>
    <cellStyle name="常规 3 13 2" xfId="33073"/>
    <cellStyle name="常规 3 13 3" xfId="33074"/>
    <cellStyle name="常规 3 13 5" xfId="33075"/>
    <cellStyle name="常规 3 13 6" xfId="33076"/>
    <cellStyle name="常规 3 13 8" xfId="33077"/>
    <cellStyle name="常规 3 13 9" xfId="33078"/>
    <cellStyle name="常规 3 14" xfId="33079"/>
    <cellStyle name="常规 3 14 10" xfId="33080"/>
    <cellStyle name="常规 3 14 11" xfId="33081"/>
    <cellStyle name="常规 3 14 12" xfId="33082"/>
    <cellStyle name="常规 3 14 15" xfId="33083"/>
    <cellStyle name="常规 3 14 16" xfId="33084"/>
    <cellStyle name="常规 3 14 17" xfId="33085"/>
    <cellStyle name="常规 3 14 18" xfId="33086"/>
    <cellStyle name="常规 3 14 2" xfId="33087"/>
    <cellStyle name="常规 3 14 3" xfId="33088"/>
    <cellStyle name="常规 3 14 4" xfId="33089"/>
    <cellStyle name="常规 3 14 5" xfId="33090"/>
    <cellStyle name="常规 3 14 6" xfId="33091"/>
    <cellStyle name="常规 3 14 8" xfId="33092"/>
    <cellStyle name="常规 3 14 8 2" xfId="33093"/>
    <cellStyle name="常规 3 14 9" xfId="33094"/>
    <cellStyle name="常规 3 15 10" xfId="33095"/>
    <cellStyle name="常规 3 20 10" xfId="33096"/>
    <cellStyle name="常规 3 15 11" xfId="33097"/>
    <cellStyle name="常规 3 20 11" xfId="33098"/>
    <cellStyle name="常规 3 15 12" xfId="33099"/>
    <cellStyle name="常规 3 20 12" xfId="33100"/>
    <cellStyle name="常规 3 15 13" xfId="33101"/>
    <cellStyle name="常规 3 20 13" xfId="33102"/>
    <cellStyle name="常规 3 15 16" xfId="33103"/>
    <cellStyle name="常规 3 20 16" xfId="33104"/>
    <cellStyle name="常规 3 15 17" xfId="33105"/>
    <cellStyle name="常规 3 20 17" xfId="33106"/>
    <cellStyle name="常规 3 15 17 2" xfId="33107"/>
    <cellStyle name="常规 3 20 17 2" xfId="33108"/>
    <cellStyle name="常规 3 15 18" xfId="33109"/>
    <cellStyle name="常规 3 20 18" xfId="33110"/>
    <cellStyle name="常规 3 15 2" xfId="33111"/>
    <cellStyle name="常规 3 20 2" xfId="33112"/>
    <cellStyle name="常规 3 15 3" xfId="33113"/>
    <cellStyle name="常规 3 20 3" xfId="33114"/>
    <cellStyle name="常规 3 15 4" xfId="33115"/>
    <cellStyle name="常规 3 20 4" xfId="33116"/>
    <cellStyle name="常规 3 15 5" xfId="33117"/>
    <cellStyle name="常规 3 20 5" xfId="33118"/>
    <cellStyle name="常规 3 15 5 2" xfId="33119"/>
    <cellStyle name="常规 3 20 5 2" xfId="33120"/>
    <cellStyle name="常规 3 15 6" xfId="33121"/>
    <cellStyle name="常规 3 20 6" xfId="33122"/>
    <cellStyle name="常规 3 15 6 2" xfId="33123"/>
    <cellStyle name="常规 3 20 6 2" xfId="33124"/>
    <cellStyle name="常规 3 15 8" xfId="33125"/>
    <cellStyle name="常规 3 20 8" xfId="33126"/>
    <cellStyle name="常规 3 15 8 2" xfId="33127"/>
    <cellStyle name="常规 3 20 8 2" xfId="33128"/>
    <cellStyle name="常规 3 15 9" xfId="33129"/>
    <cellStyle name="常规 3 20 9" xfId="33130"/>
    <cellStyle name="常规 3 15 9 2" xfId="33131"/>
    <cellStyle name="常规 3 20 9 2" xfId="33132"/>
    <cellStyle name="常规 3 16" xfId="33133"/>
    <cellStyle name="常规 3 21" xfId="33134"/>
    <cellStyle name="常规 3 16 10" xfId="33135"/>
    <cellStyle name="常规 3 21 10" xfId="33136"/>
    <cellStyle name="常规 3 16 11" xfId="33137"/>
    <cellStyle name="常规 3 21 11" xfId="33138"/>
    <cellStyle name="常规 3 16 12" xfId="33139"/>
    <cellStyle name="常规 3 21 12" xfId="33140"/>
    <cellStyle name="常规 3 16 3" xfId="33141"/>
    <cellStyle name="常规 3 21 3" xfId="33142"/>
    <cellStyle name="常规 3 16 4" xfId="33143"/>
    <cellStyle name="常规 3 21 4" xfId="33144"/>
    <cellStyle name="常规 3 16 5" xfId="33145"/>
    <cellStyle name="常规 3 21 5" xfId="33146"/>
    <cellStyle name="常规 3 16 5 2" xfId="33147"/>
    <cellStyle name="常规 3 21 5 2" xfId="33148"/>
    <cellStyle name="常规 3 16 6" xfId="33149"/>
    <cellStyle name="常规 3 21 6" xfId="33150"/>
    <cellStyle name="常规 3 16 6 2" xfId="33151"/>
    <cellStyle name="常规 3 21 6 2" xfId="33152"/>
    <cellStyle name="常规 3 16 7 2" xfId="33153"/>
    <cellStyle name="常规 3 21 7 2" xfId="33154"/>
    <cellStyle name="常规 3 16 8" xfId="33155"/>
    <cellStyle name="常规 3 21 8" xfId="33156"/>
    <cellStyle name="常规 3 16 8 2" xfId="33157"/>
    <cellStyle name="常规 3 21 8 2" xfId="33158"/>
    <cellStyle name="常规 6 4 4 3 2" xfId="33159"/>
    <cellStyle name="常规 3 38 10" xfId="33160"/>
    <cellStyle name="常规 3 43 10" xfId="33161"/>
    <cellStyle name="常规 3 16 9" xfId="33162"/>
    <cellStyle name="常规 3 21 9" xfId="33163"/>
    <cellStyle name="常规 3 38 10 2" xfId="33164"/>
    <cellStyle name="常规 3 43 10 2" xfId="33165"/>
    <cellStyle name="常规 3 16 9 2" xfId="33166"/>
    <cellStyle name="常规 3 21 9 2" xfId="33167"/>
    <cellStyle name="常规 3 17" xfId="33168"/>
    <cellStyle name="常规 3 22" xfId="33169"/>
    <cellStyle name="常规 3 17 17" xfId="33170"/>
    <cellStyle name="常规 3 22 17" xfId="33171"/>
    <cellStyle name="常规 3 17 18" xfId="33172"/>
    <cellStyle name="常规 3 22 18" xfId="33173"/>
    <cellStyle name="常规 3 17 2" xfId="33174"/>
    <cellStyle name="常规 3 22 2" xfId="33175"/>
    <cellStyle name="常规 3 17 3" xfId="33176"/>
    <cellStyle name="常规 3 22 3" xfId="33177"/>
    <cellStyle name="常规 3 17 5" xfId="33178"/>
    <cellStyle name="常规 3 22 5" xfId="33179"/>
    <cellStyle name="常规 3 17 6" xfId="33180"/>
    <cellStyle name="常规 3 22 6" xfId="33181"/>
    <cellStyle name="常规 3 17 8" xfId="33182"/>
    <cellStyle name="常规 3 22 8" xfId="33183"/>
    <cellStyle name="常规 3 17 8 2" xfId="33184"/>
    <cellStyle name="常规 3 22 8 2" xfId="33185"/>
    <cellStyle name="常规 3 17 9" xfId="33186"/>
    <cellStyle name="常规 3 22 9" xfId="33187"/>
    <cellStyle name="常规 3 18" xfId="33188"/>
    <cellStyle name="常规 3 23" xfId="33189"/>
    <cellStyle name="常规 3 18 17" xfId="33190"/>
    <cellStyle name="常规 3 23 17" xfId="33191"/>
    <cellStyle name="常规 3 18 17 2" xfId="33192"/>
    <cellStyle name="常规 3 23 17 2" xfId="33193"/>
    <cellStyle name="常规 3 18 18" xfId="33194"/>
    <cellStyle name="常规 3 23 18" xfId="33195"/>
    <cellStyle name="常规 3 18 2" xfId="33196"/>
    <cellStyle name="常规 3 23 2" xfId="33197"/>
    <cellStyle name="常规 3 18 2 2" xfId="33198"/>
    <cellStyle name="常规 3 23 2 2" xfId="33199"/>
    <cellStyle name="常规 3 18 3" xfId="33200"/>
    <cellStyle name="常规 3 23 3" xfId="33201"/>
    <cellStyle name="常规 3 18 3 2" xfId="33202"/>
    <cellStyle name="常规 3 23 3 2" xfId="33203"/>
    <cellStyle name="常规 3 18 5" xfId="33204"/>
    <cellStyle name="常规 3 23 5" xfId="33205"/>
    <cellStyle name="常规 3 18 5 2" xfId="33206"/>
    <cellStyle name="常规 3 23 5 2" xfId="33207"/>
    <cellStyle name="常规 3 18 6" xfId="33208"/>
    <cellStyle name="常规 3 23 6" xfId="33209"/>
    <cellStyle name="常规 3 18 6 2" xfId="33210"/>
    <cellStyle name="常规 3 23 6 2" xfId="33211"/>
    <cellStyle name="常规 3 18 8" xfId="33212"/>
    <cellStyle name="常规 3 23 8" xfId="33213"/>
    <cellStyle name="常规 3 18 8 2" xfId="33214"/>
    <cellStyle name="常规 3 23 8 2" xfId="33215"/>
    <cellStyle name="常规 3 18 9" xfId="33216"/>
    <cellStyle name="常规 3 23 9" xfId="33217"/>
    <cellStyle name="常规 3 19" xfId="33218"/>
    <cellStyle name="常规 3 24" xfId="33219"/>
    <cellStyle name="常规 3 19 17" xfId="33220"/>
    <cellStyle name="常规 3 24 17" xfId="33221"/>
    <cellStyle name="常规 3 19 18" xfId="33222"/>
    <cellStyle name="常规 3 24 18" xfId="33223"/>
    <cellStyle name="常规 3 19 2" xfId="33224"/>
    <cellStyle name="常规 3 24 2" xfId="33225"/>
    <cellStyle name="常规 3 19 2 2" xfId="33226"/>
    <cellStyle name="常规 3 24 2 2" xfId="33227"/>
    <cellStyle name="常规 3 19 3" xfId="33228"/>
    <cellStyle name="常规 3 24 3" xfId="33229"/>
    <cellStyle name="常规 3 19 3 2" xfId="33230"/>
    <cellStyle name="常规 3 24 3 2" xfId="33231"/>
    <cellStyle name="常规 3 19 4" xfId="33232"/>
    <cellStyle name="常规 3 24 4" xfId="33233"/>
    <cellStyle name="常规 3 19 5" xfId="33234"/>
    <cellStyle name="常规 3 24 5" xfId="33235"/>
    <cellStyle name="常规 3 19 5 2" xfId="33236"/>
    <cellStyle name="常规 3 24 5 2" xfId="33237"/>
    <cellStyle name="常规 3 19 6" xfId="33238"/>
    <cellStyle name="常规 3 24 6" xfId="33239"/>
    <cellStyle name="常规 3 19 6 2" xfId="33240"/>
    <cellStyle name="常规 3 24 6 2" xfId="33241"/>
    <cellStyle name="常规 3 19 7 2" xfId="33242"/>
    <cellStyle name="常规 3 24 7 2" xfId="33243"/>
    <cellStyle name="常规 3 19 8" xfId="33244"/>
    <cellStyle name="常规 3 24 8" xfId="33245"/>
    <cellStyle name="常规 3 19 8 2" xfId="33246"/>
    <cellStyle name="常规 3 24 8 2" xfId="33247"/>
    <cellStyle name="常规 3 19 9" xfId="33248"/>
    <cellStyle name="常规 3 24 9" xfId="33249"/>
    <cellStyle name="常规 3 2 10" xfId="33250"/>
    <cellStyle name="常规 3 2 10 2" xfId="33251"/>
    <cellStyle name="常规 3 2 19 2" xfId="33252"/>
    <cellStyle name="常规 3 2 24 2" xfId="33253"/>
    <cellStyle name="常规 3 2 2 2" xfId="33254"/>
    <cellStyle name="常规 3 2 25" xfId="33255"/>
    <cellStyle name="常规 3 2 25 2" xfId="33256"/>
    <cellStyle name="常规 3 2 26" xfId="33257"/>
    <cellStyle name="常规 3 2 27" xfId="33258"/>
    <cellStyle name="常规 3 2 28" xfId="33259"/>
    <cellStyle name="常规 3 2 3" xfId="33260"/>
    <cellStyle name="常规 3 2 3 2" xfId="33261"/>
    <cellStyle name="常规 3 2 3 2 2" xfId="33262"/>
    <cellStyle name="常规 3 2 4" xfId="33263"/>
    <cellStyle name="常规 3 2 4 2" xfId="33264"/>
    <cellStyle name="常规 3 2 4 2 2" xfId="33265"/>
    <cellStyle name="常规 3 2 5" xfId="33266"/>
    <cellStyle name="常规 3 2 6" xfId="33267"/>
    <cellStyle name="常规 3 2 7 2" xfId="33268"/>
    <cellStyle name="常规 3 25" xfId="33269"/>
    <cellStyle name="常规 3 30" xfId="33270"/>
    <cellStyle name="常规 3 25 17" xfId="33271"/>
    <cellStyle name="常规 3 30 17" xfId="33272"/>
    <cellStyle name="常规 33 13 12 2" xfId="33273"/>
    <cellStyle name="常规 3 25 18" xfId="33274"/>
    <cellStyle name="常规 3 30 18" xfId="33275"/>
    <cellStyle name="常规 3 25 2" xfId="33276"/>
    <cellStyle name="常规 3 30 2" xfId="33277"/>
    <cellStyle name="常规 3 25 2 2" xfId="33278"/>
    <cellStyle name="常规 3 30 2 2" xfId="33279"/>
    <cellStyle name="常规 3 25 5 2" xfId="33280"/>
    <cellStyle name="常规 3 30 5 2" xfId="33281"/>
    <cellStyle name="常规 3 25 6" xfId="33282"/>
    <cellStyle name="常规 3 30 6" xfId="33283"/>
    <cellStyle name="常规 3 25 6 2" xfId="33284"/>
    <cellStyle name="常规 3 30 6 2" xfId="33285"/>
    <cellStyle name="常规 3 25 7" xfId="33286"/>
    <cellStyle name="常规 3 30 7" xfId="33287"/>
    <cellStyle name="常规 3 25 7 2" xfId="33288"/>
    <cellStyle name="常规 3 30 7 2" xfId="33289"/>
    <cellStyle name="常规 3 25 8" xfId="33290"/>
    <cellStyle name="常规 3 30 8" xfId="33291"/>
    <cellStyle name="常规 3 25 8 2" xfId="33292"/>
    <cellStyle name="常规 3 30 8 2" xfId="33293"/>
    <cellStyle name="常规 3 25 9" xfId="33294"/>
    <cellStyle name="常规 3 30 9" xfId="33295"/>
    <cellStyle name="常规 3 26" xfId="33296"/>
    <cellStyle name="常规 3 31" xfId="33297"/>
    <cellStyle name="常规 3 26 17 2" xfId="33298"/>
    <cellStyle name="常规 3 31 17 2" xfId="33299"/>
    <cellStyle name="常规 3 26 5 2" xfId="33300"/>
    <cellStyle name="常规 3 31 5 2" xfId="33301"/>
    <cellStyle name="常规 3 26 6 2" xfId="33302"/>
    <cellStyle name="常规 3 31 6 2" xfId="33303"/>
    <cellStyle name="常规 3 26 7 2" xfId="33304"/>
    <cellStyle name="常规 3 31 7 2" xfId="33305"/>
    <cellStyle name="常规 3 26 8" xfId="33306"/>
    <cellStyle name="常规 3 31 8" xfId="33307"/>
    <cellStyle name="常规 3 26 8 2" xfId="33308"/>
    <cellStyle name="常规 3 31 8 2" xfId="33309"/>
    <cellStyle name="常规 3 39 10" xfId="33310"/>
    <cellStyle name="常规 3 44 10" xfId="33311"/>
    <cellStyle name="常规 3 26 9" xfId="33312"/>
    <cellStyle name="常规 3 31 9" xfId="33313"/>
    <cellStyle name="常规 3 39 10 2" xfId="33314"/>
    <cellStyle name="常规 3 44 10 2" xfId="33315"/>
    <cellStyle name="常规 3 26 9 2" xfId="33316"/>
    <cellStyle name="常规 3 31 9 2" xfId="33317"/>
    <cellStyle name="常规 3 27" xfId="33318"/>
    <cellStyle name="常规 3 32" xfId="33319"/>
    <cellStyle name="常规 3 27 10 2" xfId="33320"/>
    <cellStyle name="常规 3 32 10 2" xfId="33321"/>
    <cellStyle name="常规 3 27 13 2" xfId="33322"/>
    <cellStyle name="常规 3 32 13 2" xfId="33323"/>
    <cellStyle name="常规 3 27 14" xfId="33324"/>
    <cellStyle name="常规 3 32 14" xfId="33325"/>
    <cellStyle name="常规 3 27 14 2" xfId="33326"/>
    <cellStyle name="常规 3 32 14 2" xfId="33327"/>
    <cellStyle name="常规 3 27 15" xfId="33328"/>
    <cellStyle name="常规 3 32 15" xfId="33329"/>
    <cellStyle name="常规 3 27 15 2" xfId="33330"/>
    <cellStyle name="常规 3 32 15 2" xfId="33331"/>
    <cellStyle name="常规 3 27 16" xfId="33332"/>
    <cellStyle name="常规 3 32 16" xfId="33333"/>
    <cellStyle name="常规 3 27 16 2" xfId="33334"/>
    <cellStyle name="常规 3 32 16 2" xfId="33335"/>
    <cellStyle name="常规 3 27 17" xfId="33336"/>
    <cellStyle name="常规 3 32 17" xfId="33337"/>
    <cellStyle name="常规 3 27 17 2" xfId="33338"/>
    <cellStyle name="常规 3 32 17 2" xfId="33339"/>
    <cellStyle name="常规 3 27 18" xfId="33340"/>
    <cellStyle name="常规 3 32 18" xfId="33341"/>
    <cellStyle name="常规 3 27 2" xfId="33342"/>
    <cellStyle name="常规 3 32 2" xfId="33343"/>
    <cellStyle name="常规 3 27 2 2" xfId="33344"/>
    <cellStyle name="常规 3 32 2 2" xfId="33345"/>
    <cellStyle name="常规 3 27 5 2" xfId="33346"/>
    <cellStyle name="常规 3 32 5 2" xfId="33347"/>
    <cellStyle name="常规 3 27 6" xfId="33348"/>
    <cellStyle name="常规 3 32 6" xfId="33349"/>
    <cellStyle name="常规 3 27 6 2" xfId="33350"/>
    <cellStyle name="常规 3 32 6 2" xfId="33351"/>
    <cellStyle name="常规 3 27 7" xfId="33352"/>
    <cellStyle name="常规 3 32 7" xfId="33353"/>
    <cellStyle name="常规 3 27 7 2" xfId="33354"/>
    <cellStyle name="常规 3 32 7 2" xfId="33355"/>
    <cellStyle name="常规 3 27 8" xfId="33356"/>
    <cellStyle name="常规 3 32 8" xfId="33357"/>
    <cellStyle name="常规 3 27 8 2" xfId="33358"/>
    <cellStyle name="常规 3 32 8 2" xfId="33359"/>
    <cellStyle name="常规 3 27 9" xfId="33360"/>
    <cellStyle name="常规 3 32 9" xfId="33361"/>
    <cellStyle name="常规 3 27 9 2" xfId="33362"/>
    <cellStyle name="常规 3 32 9 2" xfId="33363"/>
    <cellStyle name="常规 3 28" xfId="33364"/>
    <cellStyle name="常规 3 33" xfId="33365"/>
    <cellStyle name="常规 6 4 3 3 2" xfId="33366"/>
    <cellStyle name="常规 3 28 10" xfId="33367"/>
    <cellStyle name="常规 3 33 10" xfId="33368"/>
    <cellStyle name="常规 3 28 12" xfId="33369"/>
    <cellStyle name="常规 3 33 12" xfId="33370"/>
    <cellStyle name="常规 3 28 13" xfId="33371"/>
    <cellStyle name="常规 3 33 13" xfId="33372"/>
    <cellStyle name="常规 3 28 14" xfId="33373"/>
    <cellStyle name="常规 3 33 14" xfId="33374"/>
    <cellStyle name="常规 3 28 15" xfId="33375"/>
    <cellStyle name="常规 3 33 15" xfId="33376"/>
    <cellStyle name="常规 3 28 16" xfId="33377"/>
    <cellStyle name="常规 3 33 16" xfId="33378"/>
    <cellStyle name="常规 3 28 17" xfId="33379"/>
    <cellStyle name="常规 3 33 17" xfId="33380"/>
    <cellStyle name="常规 3 28 18" xfId="33381"/>
    <cellStyle name="常规 3 33 18" xfId="33382"/>
    <cellStyle name="常规 3 28 2" xfId="33383"/>
    <cellStyle name="常规 3 33 2" xfId="33384"/>
    <cellStyle name="常规 3 28 3 2" xfId="33385"/>
    <cellStyle name="常规 3 33 3 2" xfId="33386"/>
    <cellStyle name="常规 3 28 4" xfId="33387"/>
    <cellStyle name="常规 3 33 4" xfId="33388"/>
    <cellStyle name="常规 3 28 4 2" xfId="33389"/>
    <cellStyle name="常规 3 33 4 2" xfId="33390"/>
    <cellStyle name="常规 3 28 5" xfId="33391"/>
    <cellStyle name="常规 3 33 5" xfId="33392"/>
    <cellStyle name="常规 3 28 5 2" xfId="33393"/>
    <cellStyle name="常规 3 33 5 2" xfId="33394"/>
    <cellStyle name="常规 3 28 6" xfId="33395"/>
    <cellStyle name="常规 3 33 6" xfId="33396"/>
    <cellStyle name="常规 3 28 6 2" xfId="33397"/>
    <cellStyle name="常规 3 33 6 2" xfId="33398"/>
    <cellStyle name="常规 3 28 7" xfId="33399"/>
    <cellStyle name="常规 3 33 7" xfId="33400"/>
    <cellStyle name="常规 3 28 8" xfId="33401"/>
    <cellStyle name="常规 3 33 8" xfId="33402"/>
    <cellStyle name="常规 3 28 8 2" xfId="33403"/>
    <cellStyle name="常规 3 33 8 2" xfId="33404"/>
    <cellStyle name="常规 3 28 9 2" xfId="33405"/>
    <cellStyle name="常规 3 33 9 2" xfId="33406"/>
    <cellStyle name="常规 3 29" xfId="33407"/>
    <cellStyle name="常规 3 34" xfId="33408"/>
    <cellStyle name="常规 3 29 10" xfId="33409"/>
    <cellStyle name="常规 3 34 10" xfId="33410"/>
    <cellStyle name="常规 3 29 11" xfId="33411"/>
    <cellStyle name="常规 3 34 11" xfId="33412"/>
    <cellStyle name="常规 3 29 13" xfId="33413"/>
    <cellStyle name="常规 3 34 13" xfId="33414"/>
    <cellStyle name="常规 3 29 14" xfId="33415"/>
    <cellStyle name="常规 3 34 14" xfId="33416"/>
    <cellStyle name="常规 3 29 16" xfId="33417"/>
    <cellStyle name="常规 3 34 16" xfId="33418"/>
    <cellStyle name="常规 3 29 17" xfId="33419"/>
    <cellStyle name="常规 3 34 17" xfId="33420"/>
    <cellStyle name="常规 3 29 18" xfId="33421"/>
    <cellStyle name="常规 3 34 18" xfId="33422"/>
    <cellStyle name="常规 3 29 2" xfId="33423"/>
    <cellStyle name="常规 3 34 2" xfId="33424"/>
    <cellStyle name="常规 7 8" xfId="33425"/>
    <cellStyle name="常规 3 29 3 2" xfId="33426"/>
    <cellStyle name="常规 3 34 3 2" xfId="33427"/>
    <cellStyle name="常规 3 29 4" xfId="33428"/>
    <cellStyle name="常规 3 34 4" xfId="33429"/>
    <cellStyle name="常规 8 8" xfId="33430"/>
    <cellStyle name="常规 3 29 4 2" xfId="33431"/>
    <cellStyle name="常规 3 34 4 2" xfId="33432"/>
    <cellStyle name="常规 3 29 5" xfId="33433"/>
    <cellStyle name="常规 3 34 5" xfId="33434"/>
    <cellStyle name="常规 9 8" xfId="33435"/>
    <cellStyle name="常规 3 29 5 2" xfId="33436"/>
    <cellStyle name="常规 3 34 5 2" xfId="33437"/>
    <cellStyle name="常规 3 29 6" xfId="33438"/>
    <cellStyle name="常规 3 34 6" xfId="33439"/>
    <cellStyle name="常规 3 29 7" xfId="33440"/>
    <cellStyle name="常规 3 34 7" xfId="33441"/>
    <cellStyle name="常规 3 29 8" xfId="33442"/>
    <cellStyle name="常规 3 34 8" xfId="33443"/>
    <cellStyle name="常规 3 29 8 2" xfId="33444"/>
    <cellStyle name="常规 3 34 8 2" xfId="33445"/>
    <cellStyle name="常规 3 29 9" xfId="33446"/>
    <cellStyle name="常规 3 34 9" xfId="33447"/>
    <cellStyle name="常规 3 29 9 2" xfId="33448"/>
    <cellStyle name="常规 3 34 9 2" xfId="33449"/>
    <cellStyle name="常规 3 3" xfId="33450"/>
    <cellStyle name="常规 3 3 10" xfId="33451"/>
    <cellStyle name="常规 3 3 10 2" xfId="33452"/>
    <cellStyle name="常规 3 3 10 2 2" xfId="33453"/>
    <cellStyle name="常规 3 3 10 3" xfId="33454"/>
    <cellStyle name="常规 3 3 10 4" xfId="33455"/>
    <cellStyle name="常规 3 3 10 5" xfId="33456"/>
    <cellStyle name="常规 3 3 11" xfId="33457"/>
    <cellStyle name="常规 3 3 11 2" xfId="33458"/>
    <cellStyle name="常规 3 3 16 2" xfId="33459"/>
    <cellStyle name="常规 3 3 17 2" xfId="33460"/>
    <cellStyle name="常规 3 3 18 2" xfId="33461"/>
    <cellStyle name="常规 3 3 19" xfId="33462"/>
    <cellStyle name="常规 3 3 24" xfId="33463"/>
    <cellStyle name="常规 3 3 19 2" xfId="33464"/>
    <cellStyle name="常规 3 3 2" xfId="33465"/>
    <cellStyle name="常规 3 3 2 2" xfId="33466"/>
    <cellStyle name="常规 3 3 3 2" xfId="33467"/>
    <cellStyle name="常规 72 11" xfId="33468"/>
    <cellStyle name="常规 67 11" xfId="33469"/>
    <cellStyle name="常规 3 3 3 2 4" xfId="33470"/>
    <cellStyle name="常规 72 12" xfId="33471"/>
    <cellStyle name="常规 67 12" xfId="33472"/>
    <cellStyle name="常规 3 3 3 2 5" xfId="33473"/>
    <cellStyle name="常规 3 3 4" xfId="33474"/>
    <cellStyle name="常规 77 11" xfId="33475"/>
    <cellStyle name="常规 3 3 4 2 4" xfId="33476"/>
    <cellStyle name="常规 77 12" xfId="33477"/>
    <cellStyle name="常规 3 3 4 2 5" xfId="33478"/>
    <cellStyle name="常规 3 3 5" xfId="33479"/>
    <cellStyle name="常规 3 3 5 2" xfId="33480"/>
    <cellStyle name="常规 3 3 5 2 4" xfId="33481"/>
    <cellStyle name="常规 3 3 5 2 5" xfId="33482"/>
    <cellStyle name="常规 3 3 6" xfId="33483"/>
    <cellStyle name="常规 3 3 6 2 4" xfId="33484"/>
    <cellStyle name="常规 3 3 6 2 5" xfId="33485"/>
    <cellStyle name="常规 3 3 7" xfId="33486"/>
    <cellStyle name="常规 3 3 7 2" xfId="33487"/>
    <cellStyle name="常规 3 3 7 4" xfId="33488"/>
    <cellStyle name="常规 3 3 7 5" xfId="33489"/>
    <cellStyle name="常规 3 3 8 4" xfId="33490"/>
    <cellStyle name="常规 3 3 8 5" xfId="33491"/>
    <cellStyle name="常规 3 3 9 4" xfId="33492"/>
    <cellStyle name="常规 3 3 9 5" xfId="33493"/>
    <cellStyle name="常规 3 35 10" xfId="33494"/>
    <cellStyle name="常规 3 40 10" xfId="33495"/>
    <cellStyle name="常规 33 35 8" xfId="33496"/>
    <cellStyle name="常规 33 40 8" xfId="33497"/>
    <cellStyle name="常规 3 35 10 2" xfId="33498"/>
    <cellStyle name="常规 3 40 10 2" xfId="33499"/>
    <cellStyle name="常规 3 35 11" xfId="33500"/>
    <cellStyle name="常规 3 40 11" xfId="33501"/>
    <cellStyle name="常规 33 36 8" xfId="33502"/>
    <cellStyle name="常规 33 41 8" xfId="33503"/>
    <cellStyle name="常规 3 35 11 2" xfId="33504"/>
    <cellStyle name="常规 3 40 11 2" xfId="33505"/>
    <cellStyle name="常规 3 35 13" xfId="33506"/>
    <cellStyle name="常规 3 40 13" xfId="33507"/>
    <cellStyle name="常规 33 43 8" xfId="33508"/>
    <cellStyle name="常规 33 38 8" xfId="33509"/>
    <cellStyle name="常规 3 35 13 2" xfId="33510"/>
    <cellStyle name="常规 3 40 13 2" xfId="33511"/>
    <cellStyle name="常规 33 44 8" xfId="33512"/>
    <cellStyle name="常规 33 39 8" xfId="33513"/>
    <cellStyle name="常规 3 35 14 2" xfId="33514"/>
    <cellStyle name="常规 3 40 14 2" xfId="33515"/>
    <cellStyle name="常规 3 35 2" xfId="33516"/>
    <cellStyle name="常规 3 40 2" xfId="33517"/>
    <cellStyle name="常规 3 35 2 2" xfId="33518"/>
    <cellStyle name="常规 3 40 2 2" xfId="33519"/>
    <cellStyle name="常规 3 35 3 2" xfId="33520"/>
    <cellStyle name="常规 3 40 3 2" xfId="33521"/>
    <cellStyle name="常规 3 35 4" xfId="33522"/>
    <cellStyle name="常规 3 40 4" xfId="33523"/>
    <cellStyle name="常规 3 35 5" xfId="33524"/>
    <cellStyle name="常规 3 40 5" xfId="33525"/>
    <cellStyle name="千位分隔 2 2 2 2 44" xfId="33526"/>
    <cellStyle name="千位分隔 2 2 2 2 39" xfId="33527"/>
    <cellStyle name="常规 3 35 5 2" xfId="33528"/>
    <cellStyle name="常规 3 40 5 2" xfId="33529"/>
    <cellStyle name="常规 3 35 6" xfId="33530"/>
    <cellStyle name="常规 3 40 6" xfId="33531"/>
    <cellStyle name="常规 3 35 7" xfId="33532"/>
    <cellStyle name="常规 3 40 7" xfId="33533"/>
    <cellStyle name="常规 3 35 7 2" xfId="33534"/>
    <cellStyle name="常规 3 40 7 2" xfId="33535"/>
    <cellStyle name="常规 3 35 8" xfId="33536"/>
    <cellStyle name="常规 3 40 8" xfId="33537"/>
    <cellStyle name="常规 3 35 8 2" xfId="33538"/>
    <cellStyle name="常规 3 40 8 2" xfId="33539"/>
    <cellStyle name="常规 3 35 9" xfId="33540"/>
    <cellStyle name="常规 3 40 9" xfId="33541"/>
    <cellStyle name="常规 3 35 9 2" xfId="33542"/>
    <cellStyle name="常规 3 40 9 2" xfId="33543"/>
    <cellStyle name="常规 3 36 10" xfId="33544"/>
    <cellStyle name="常规 3 41 10" xfId="33545"/>
    <cellStyle name="常规 3 36 10 2" xfId="33546"/>
    <cellStyle name="常规 3 41 10 2" xfId="33547"/>
    <cellStyle name="常规 3 36 11" xfId="33548"/>
    <cellStyle name="常规 3 41 11" xfId="33549"/>
    <cellStyle name="常规 3 36 11 2" xfId="33550"/>
    <cellStyle name="常规 3 41 11 2" xfId="33551"/>
    <cellStyle name="常规 3 36 12" xfId="33552"/>
    <cellStyle name="常规 3 41 12" xfId="33553"/>
    <cellStyle name="常规 3 36 12 2" xfId="33554"/>
    <cellStyle name="常规 3 41 12 2" xfId="33555"/>
    <cellStyle name="常规 3 36 17 2" xfId="33556"/>
    <cellStyle name="常规 3 41 17 2" xfId="33557"/>
    <cellStyle name="常规 3 36 2" xfId="33558"/>
    <cellStyle name="常规 3 41 2" xfId="33559"/>
    <cellStyle name="常规 3 36 2 2" xfId="33560"/>
    <cellStyle name="常规 3 41 2 2" xfId="33561"/>
    <cellStyle name="常规 3 36 3 2" xfId="33562"/>
    <cellStyle name="常规 3 41 3 2" xfId="33563"/>
    <cellStyle name="常规 3 36 4" xfId="33564"/>
    <cellStyle name="常规 3 41 4" xfId="33565"/>
    <cellStyle name="常规 3 36 4 2" xfId="33566"/>
    <cellStyle name="常规 3 41 4 2" xfId="33567"/>
    <cellStyle name="常规 3 36 5" xfId="33568"/>
    <cellStyle name="常规 3 41 5" xfId="33569"/>
    <cellStyle name="常规 3 36 5 2" xfId="33570"/>
    <cellStyle name="常规 3 41 5 2" xfId="33571"/>
    <cellStyle name="常规 3 36 8 2" xfId="33572"/>
    <cellStyle name="常规 3 41 8 2" xfId="33573"/>
    <cellStyle name="常规 3 45 10" xfId="33574"/>
    <cellStyle name="常规 3 36 9" xfId="33575"/>
    <cellStyle name="常规 3 41 9" xfId="33576"/>
    <cellStyle name="常规 3 37" xfId="33577"/>
    <cellStyle name="常规 3 42" xfId="33578"/>
    <cellStyle name="常规 3 37 11" xfId="33579"/>
    <cellStyle name="常规 3 42 11" xfId="33580"/>
    <cellStyle name="常规 3 37 11 2" xfId="33581"/>
    <cellStyle name="常规 3 42 11 2" xfId="33582"/>
    <cellStyle name="常规 3 37 12" xfId="33583"/>
    <cellStyle name="常规 3 42 12" xfId="33584"/>
    <cellStyle name="常规 3 37 12 2" xfId="33585"/>
    <cellStyle name="常规 3 42 12 2" xfId="33586"/>
    <cellStyle name="常规 3 37 13" xfId="33587"/>
    <cellStyle name="常规 3 42 13" xfId="33588"/>
    <cellStyle name="常规 3 37 14" xfId="33589"/>
    <cellStyle name="常规 3 42 14" xfId="33590"/>
    <cellStyle name="常规 3 37 15" xfId="33591"/>
    <cellStyle name="常规 3 42 15" xfId="33592"/>
    <cellStyle name="常规 3 37 16 2" xfId="33593"/>
    <cellStyle name="常规 3 42 16 2" xfId="33594"/>
    <cellStyle name="常规 3 37 17" xfId="33595"/>
    <cellStyle name="常规 3 42 17" xfId="33596"/>
    <cellStyle name="常规 3 37 17 2" xfId="33597"/>
    <cellStyle name="常规 3 42 17 2" xfId="33598"/>
    <cellStyle name="常规 3 37 18" xfId="33599"/>
    <cellStyle name="常规 3 42 18" xfId="33600"/>
    <cellStyle name="常规 3 37 2" xfId="33601"/>
    <cellStyle name="常规 3 42 2" xfId="33602"/>
    <cellStyle name="常规 3 37 4" xfId="33603"/>
    <cellStyle name="常规 3 42 4" xfId="33604"/>
    <cellStyle name="常规 3 37 4 2" xfId="33605"/>
    <cellStyle name="常规 3 42 4 2" xfId="33606"/>
    <cellStyle name="常规 3 37 5" xfId="33607"/>
    <cellStyle name="常规 3 42 5" xfId="33608"/>
    <cellStyle name="常规 3 37 5 2" xfId="33609"/>
    <cellStyle name="常规 3 42 5 2" xfId="33610"/>
    <cellStyle name="常规 3 37 8 2" xfId="33611"/>
    <cellStyle name="常规 3 42 8 2" xfId="33612"/>
    <cellStyle name="常规 3 37 9" xfId="33613"/>
    <cellStyle name="常规 3 42 9" xfId="33614"/>
    <cellStyle name="常规 3 37 9 2" xfId="33615"/>
    <cellStyle name="常规 3 42 9 2" xfId="33616"/>
    <cellStyle name="常规 3 38" xfId="33617"/>
    <cellStyle name="常规 3 43" xfId="33618"/>
    <cellStyle name="常规 3 38 11" xfId="33619"/>
    <cellStyle name="常规 3 43 11" xfId="33620"/>
    <cellStyle name="常规 3 38 11 2" xfId="33621"/>
    <cellStyle name="常规 3 43 11 2" xfId="33622"/>
    <cellStyle name="常规 3 38 12" xfId="33623"/>
    <cellStyle name="常规 3 43 12" xfId="33624"/>
    <cellStyle name="常规 3 38 12 2" xfId="33625"/>
    <cellStyle name="常规 3 43 12 2" xfId="33626"/>
    <cellStyle name="常规 3 38 13" xfId="33627"/>
    <cellStyle name="常规 3 43 13" xfId="33628"/>
    <cellStyle name="常规 3 38 13 2" xfId="33629"/>
    <cellStyle name="常规 3 43 13 2" xfId="33630"/>
    <cellStyle name="常规 3 38 14" xfId="33631"/>
    <cellStyle name="常规 3 43 14" xfId="33632"/>
    <cellStyle name="常规 3 38 14 2" xfId="33633"/>
    <cellStyle name="常规 3 43 14 2" xfId="33634"/>
    <cellStyle name="常规 3 38 15" xfId="33635"/>
    <cellStyle name="常规 3 43 15" xfId="33636"/>
    <cellStyle name="常规 3 38 16" xfId="33637"/>
    <cellStyle name="常规 3 43 16" xfId="33638"/>
    <cellStyle name="常规 3 38 16 2" xfId="33639"/>
    <cellStyle name="常规 3 43 16 2" xfId="33640"/>
    <cellStyle name="常规 3 38 17" xfId="33641"/>
    <cellStyle name="常规 3 43 17" xfId="33642"/>
    <cellStyle name="常规 3 38 17 2" xfId="33643"/>
    <cellStyle name="常规 3 43 17 2" xfId="33644"/>
    <cellStyle name="常规 3 38 18" xfId="33645"/>
    <cellStyle name="常规 3 43 18" xfId="33646"/>
    <cellStyle name="常规 3 38 2" xfId="33647"/>
    <cellStyle name="常规 3 43 2" xfId="33648"/>
    <cellStyle name="常规 3 38 3" xfId="33649"/>
    <cellStyle name="常规 3 43 3" xfId="33650"/>
    <cellStyle name="常规 3 38 4" xfId="33651"/>
    <cellStyle name="常规 3 43 4" xfId="33652"/>
    <cellStyle name="常规 3 38 4 2" xfId="33653"/>
    <cellStyle name="常规 3 43 4 2" xfId="33654"/>
    <cellStyle name="常规 3 38 5" xfId="33655"/>
    <cellStyle name="常规 3 43 5" xfId="33656"/>
    <cellStyle name="常规 3 38 5 2" xfId="33657"/>
    <cellStyle name="常规 3 43 5 2" xfId="33658"/>
    <cellStyle name="常规 3 38 8 2" xfId="33659"/>
    <cellStyle name="常规 3 43 8 2" xfId="33660"/>
    <cellStyle name="常规 3 38 9" xfId="33661"/>
    <cellStyle name="常规 3 43 9" xfId="33662"/>
    <cellStyle name="常规 3 38 9 2" xfId="33663"/>
    <cellStyle name="常规 3 43 9 2" xfId="33664"/>
    <cellStyle name="常规 3 39" xfId="33665"/>
    <cellStyle name="常规 3 44" xfId="33666"/>
    <cellStyle name="常规 3 39 11" xfId="33667"/>
    <cellStyle name="常规 3 44 11" xfId="33668"/>
    <cellStyle name="常规 3 39 11 2" xfId="33669"/>
    <cellStyle name="常规 3 44 11 2" xfId="33670"/>
    <cellStyle name="常规 3 39 12" xfId="33671"/>
    <cellStyle name="常规 3 44 12" xfId="33672"/>
    <cellStyle name="常规 3 39 12 2" xfId="33673"/>
    <cellStyle name="常规 3 44 12 2" xfId="33674"/>
    <cellStyle name="常规 3 39 14 2" xfId="33675"/>
    <cellStyle name="常规 3 44 14 2" xfId="33676"/>
    <cellStyle name="常规 3 39 15 2" xfId="33677"/>
    <cellStyle name="常规 3 44 15 2" xfId="33678"/>
    <cellStyle name="常规 3 39 16 2" xfId="33679"/>
    <cellStyle name="常规 3 44 16 2" xfId="33680"/>
    <cellStyle name="常规 3 39 17" xfId="33681"/>
    <cellStyle name="常规 3 44 17" xfId="33682"/>
    <cellStyle name="常规 3 39 17 2" xfId="33683"/>
    <cellStyle name="常规 3 44 17 2" xfId="33684"/>
    <cellStyle name="常规 3 39 18" xfId="33685"/>
    <cellStyle name="常规 3 44 18" xfId="33686"/>
    <cellStyle name="常规 3 39 2" xfId="33687"/>
    <cellStyle name="常规 3 44 2" xfId="33688"/>
    <cellStyle name="常规 3 39 4" xfId="33689"/>
    <cellStyle name="常规 3 44 4" xfId="33690"/>
    <cellStyle name="常规 3 39 4 2" xfId="33691"/>
    <cellStyle name="常规 3 44 4 2" xfId="33692"/>
    <cellStyle name="常规 3 39 5" xfId="33693"/>
    <cellStyle name="常规 3 44 5" xfId="33694"/>
    <cellStyle name="常规 3 39 5 2" xfId="33695"/>
    <cellStyle name="常规 3 44 5 2" xfId="33696"/>
    <cellStyle name="常规 3 39 6 2" xfId="33697"/>
    <cellStyle name="常规 3 44 6 2" xfId="33698"/>
    <cellStyle name="常规 3 39 7" xfId="33699"/>
    <cellStyle name="常规 3 44 7" xfId="33700"/>
    <cellStyle name="常规 3 39 8" xfId="33701"/>
    <cellStyle name="常规 3 44 8" xfId="33702"/>
    <cellStyle name="常规 3 39 8 2" xfId="33703"/>
    <cellStyle name="常规 3 44 8 2" xfId="33704"/>
    <cellStyle name="常规 4 10 5 2" xfId="33705"/>
    <cellStyle name="常规 3 4 10" xfId="33706"/>
    <cellStyle name="常规 3 4 10 2" xfId="33707"/>
    <cellStyle name="常规 4 10 5 3" xfId="33708"/>
    <cellStyle name="常规 3 4 11" xfId="33709"/>
    <cellStyle name="常规 3 4 11 2" xfId="33710"/>
    <cellStyle name="常规 3 4 12" xfId="33711"/>
    <cellStyle name="常规 3 4 12 2" xfId="33712"/>
    <cellStyle name="常规 3 4 13" xfId="33713"/>
    <cellStyle name="常规 3 4 13 2" xfId="33714"/>
    <cellStyle name="常规 3 4 14" xfId="33715"/>
    <cellStyle name="常规 3 4 14 2" xfId="33716"/>
    <cellStyle name="常规 3 4 15 2" xfId="33717"/>
    <cellStyle name="常规 3 4 16" xfId="33718"/>
    <cellStyle name="常规 3 4 16 2" xfId="33719"/>
    <cellStyle name="常规 3 4 17" xfId="33720"/>
    <cellStyle name="常规 3 4 18" xfId="33721"/>
    <cellStyle name="常规 3 4 19" xfId="33722"/>
    <cellStyle name="常规 3 4 2" xfId="33723"/>
    <cellStyle name="常规 3 4 2 2" xfId="33724"/>
    <cellStyle name="常规 3 4 2 3" xfId="33725"/>
    <cellStyle name="常规 3 4 2 4" xfId="33726"/>
    <cellStyle name="链接单元格 2 2 5" xfId="33727"/>
    <cellStyle name="常规 3 4 3 2" xfId="33728"/>
    <cellStyle name="常规 3 4 3 2 2" xfId="33729"/>
    <cellStyle name="常规 3 4 3 3" xfId="33730"/>
    <cellStyle name="常规 3 4 4" xfId="33731"/>
    <cellStyle name="链接单元格 2 3 5" xfId="33732"/>
    <cellStyle name="常规 3 4 4 2" xfId="33733"/>
    <cellStyle name="常规 3 4 7 2" xfId="33734"/>
    <cellStyle name="常规 3 45" xfId="33735"/>
    <cellStyle name="常规 3 50" xfId="33736"/>
    <cellStyle name="常规 3 45 11 2" xfId="33737"/>
    <cellStyle name="常规 3 45 12" xfId="33738"/>
    <cellStyle name="常规 3 45 13" xfId="33739"/>
    <cellStyle name="常规 3 45 13 2" xfId="33740"/>
    <cellStyle name="常规 3 45 14 2" xfId="33741"/>
    <cellStyle name="常规 3 45 16 2" xfId="33742"/>
    <cellStyle name="常规 3 45 17" xfId="33743"/>
    <cellStyle name="常规 3 45 18" xfId="33744"/>
    <cellStyle name="常规 3 45 2" xfId="33745"/>
    <cellStyle name="常规 3 50 2" xfId="33746"/>
    <cellStyle name="常规 3 45 5 2" xfId="33747"/>
    <cellStyle name="常规 3 45 6 2" xfId="33748"/>
    <cellStyle name="常规 3 45 7 2" xfId="33749"/>
    <cellStyle name="常规 3 46" xfId="33750"/>
    <cellStyle name="常规 3 51" xfId="33751"/>
    <cellStyle name="常规 3 46 9 2" xfId="33752"/>
    <cellStyle name="常规 3 46 10 2" xfId="33753"/>
    <cellStyle name="常规 3 46 11" xfId="33754"/>
    <cellStyle name="常规 3 46 12" xfId="33755"/>
    <cellStyle name="常规 3 46 12 2" xfId="33756"/>
    <cellStyle name="常规 3 46 16 2" xfId="33757"/>
    <cellStyle name="常规 3 46 17 2" xfId="33758"/>
    <cellStyle name="常规 3 46 2" xfId="33759"/>
    <cellStyle name="常规 3 51 2" xfId="33760"/>
    <cellStyle name="常规 3 46 4" xfId="33761"/>
    <cellStyle name="常规 3 46 4 2" xfId="33762"/>
    <cellStyle name="常规 3 46 5 2" xfId="33763"/>
    <cellStyle name="常规 3 46 6 2" xfId="33764"/>
    <cellStyle name="常规 3 46 7 2" xfId="33765"/>
    <cellStyle name="常规 3 46 8" xfId="33766"/>
    <cellStyle name="常规 3 46 8 2" xfId="33767"/>
    <cellStyle name="常规 3 47 10" xfId="33768"/>
    <cellStyle name="常规 3 47 10 2" xfId="33769"/>
    <cellStyle name="常规 3 47 11" xfId="33770"/>
    <cellStyle name="常规 3 47 11 2" xfId="33771"/>
    <cellStyle name="常规 3 47 12" xfId="33772"/>
    <cellStyle name="常规 3 47 12 2" xfId="33773"/>
    <cellStyle name="常规 3 47 13" xfId="33774"/>
    <cellStyle name="常规 3 47 13 2" xfId="33775"/>
    <cellStyle name="常规 3 47 15" xfId="33776"/>
    <cellStyle name="常规 3 47 15 2" xfId="33777"/>
    <cellStyle name="常规 3 47 16" xfId="33778"/>
    <cellStyle name="常规 3 47 16 2" xfId="33779"/>
    <cellStyle name="常规 3 47 17 2" xfId="33780"/>
    <cellStyle name="常规 3 47 18" xfId="33781"/>
    <cellStyle name="常规 3 47 2" xfId="33782"/>
    <cellStyle name="常规 3 52 2" xfId="33783"/>
    <cellStyle name="常规 3 47 4" xfId="33784"/>
    <cellStyle name="常规 3 47 4 2" xfId="33785"/>
    <cellStyle name="常规 3 47 5 2" xfId="33786"/>
    <cellStyle name="常规 3 47 6 2" xfId="33787"/>
    <cellStyle name="常规 3 47 7 2" xfId="33788"/>
    <cellStyle name="常规 3 47 8" xfId="33789"/>
    <cellStyle name="常规 3 47 8 2" xfId="33790"/>
    <cellStyle name="常规 3 47 9 2" xfId="33791"/>
    <cellStyle name="常规 3 48" xfId="33792"/>
    <cellStyle name="常规 3 53" xfId="33793"/>
    <cellStyle name="常规 3 48 10" xfId="33794"/>
    <cellStyle name="常规 3 48 10 2" xfId="33795"/>
    <cellStyle name="常规 3 48 11" xfId="33796"/>
    <cellStyle name="常规 3 48 11 2" xfId="33797"/>
    <cellStyle name="常规 3 48 12" xfId="33798"/>
    <cellStyle name="千位分隔 2 2 10 2 12" xfId="33799"/>
    <cellStyle name="常规 3 48 12 2" xfId="33800"/>
    <cellStyle name="常规 3 48 13" xfId="33801"/>
    <cellStyle name="常规 3 48 13 2" xfId="33802"/>
    <cellStyle name="常规 3 48 14" xfId="33803"/>
    <cellStyle name="常规 3 48 15" xfId="33804"/>
    <cellStyle name="常规 3 48 2" xfId="33805"/>
    <cellStyle name="常规 3 53 2" xfId="33806"/>
    <cellStyle name="常规 3 48 3" xfId="33807"/>
    <cellStyle name="常规 3 48 4" xfId="33808"/>
    <cellStyle name="千位分隔 2 2 10 2 4" xfId="33809"/>
    <cellStyle name="常规 3 48 4 2" xfId="33810"/>
    <cellStyle name="常规 3 48 5 2" xfId="33811"/>
    <cellStyle name="常规 3 48 6 2" xfId="33812"/>
    <cellStyle name="常规 3 48 7" xfId="33813"/>
    <cellStyle name="常规 3 48 7 2" xfId="33814"/>
    <cellStyle name="常规 3 48 8" xfId="33815"/>
    <cellStyle name="常规 3 48 8 2" xfId="33816"/>
    <cellStyle name="常规 3 48 9 2" xfId="33817"/>
    <cellStyle name="常规 3 49 10" xfId="33818"/>
    <cellStyle name="常规 3 49 10 2" xfId="33819"/>
    <cellStyle name="常规 3 49 11" xfId="33820"/>
    <cellStyle name="常规 3 49 11 2" xfId="33821"/>
    <cellStyle name="常规 3 49 12" xfId="33822"/>
    <cellStyle name="常规 3 49 12 2" xfId="33823"/>
    <cellStyle name="常规 3 49 13 2" xfId="33824"/>
    <cellStyle name="常规 3 49 14" xfId="33825"/>
    <cellStyle name="常规 3 49 14 2" xfId="33826"/>
    <cellStyle name="常规 3 49 15" xfId="33827"/>
    <cellStyle name="常规 3 49 4 2" xfId="33828"/>
    <cellStyle name="常规 3 49 5 2" xfId="33829"/>
    <cellStyle name="常规 3 49 6" xfId="33830"/>
    <cellStyle name="常规 3 49 6 2" xfId="33831"/>
    <cellStyle name="常规 3 49 7 2" xfId="33832"/>
    <cellStyle name="常规 3 49 8" xfId="33833"/>
    <cellStyle name="常规 3 49 8 2" xfId="33834"/>
    <cellStyle name="常规 3 49 9 2" xfId="33835"/>
    <cellStyle name="常规 4 20 3 2 2" xfId="33836"/>
    <cellStyle name="常规 4 15 3 2 2" xfId="33837"/>
    <cellStyle name="常规 3 5 10" xfId="33838"/>
    <cellStyle name="常规 3 5 10 2" xfId="33839"/>
    <cellStyle name="常规 3 5 11" xfId="33840"/>
    <cellStyle name="常规 3 5 11 2" xfId="33841"/>
    <cellStyle name="常规 3 5 12" xfId="33842"/>
    <cellStyle name="常规 3 5 12 2" xfId="33843"/>
    <cellStyle name="常规 3 5 13" xfId="33844"/>
    <cellStyle name="常规 3 5 13 2" xfId="33845"/>
    <cellStyle name="常规 3 5 14" xfId="33846"/>
    <cellStyle name="常规 3 5 15 2" xfId="33847"/>
    <cellStyle name="常规 3 5 16" xfId="33848"/>
    <cellStyle name="常规 3 5 16 2" xfId="33849"/>
    <cellStyle name="常规 3 5 17" xfId="33850"/>
    <cellStyle name="常规 3 5 17 2" xfId="33851"/>
    <cellStyle name="常规 3 5 18" xfId="33852"/>
    <cellStyle name="常规 3 5 2" xfId="33853"/>
    <cellStyle name="常规 3 5 2 2" xfId="33854"/>
    <cellStyle name="常规 3 5 2 3" xfId="33855"/>
    <cellStyle name="常规 3 5 2 4" xfId="33856"/>
    <cellStyle name="常规 3 5 2 5" xfId="33857"/>
    <cellStyle name="常规 3 5 3 2" xfId="33858"/>
    <cellStyle name="常规 3 5 3 2 2" xfId="33859"/>
    <cellStyle name="常规 3 5 3 3" xfId="33860"/>
    <cellStyle name="常规 3 5 4" xfId="33861"/>
    <cellStyle name="常规 3 5 4 2" xfId="33862"/>
    <cellStyle name="常规 3 5 5" xfId="33863"/>
    <cellStyle name="常规 3 5 5 2" xfId="33864"/>
    <cellStyle name="常规 3 5 6" xfId="33865"/>
    <cellStyle name="常规 3 5 6 2" xfId="33866"/>
    <cellStyle name="常规 3 5 7" xfId="33867"/>
    <cellStyle name="常规 3 5 7 2" xfId="33868"/>
    <cellStyle name="常规 3 5 9 2" xfId="33869"/>
    <cellStyle name="常规 3 6" xfId="33870"/>
    <cellStyle name="常规 3 6 10" xfId="33871"/>
    <cellStyle name="常规 3 6 10 2" xfId="33872"/>
    <cellStyle name="常规 7 2 6 2 2" xfId="33873"/>
    <cellStyle name="常规 3 6 11" xfId="33874"/>
    <cellStyle name="常规 3 6 11 2" xfId="33875"/>
    <cellStyle name="常规 3 6 12" xfId="33876"/>
    <cellStyle name="常规 3 6 12 2" xfId="33877"/>
    <cellStyle name="常规 3 6 13 2" xfId="33878"/>
    <cellStyle name="常规 3 6 14 2" xfId="33879"/>
    <cellStyle name="常规 3 6 15 2" xfId="33880"/>
    <cellStyle name="常规 3 6 16" xfId="33881"/>
    <cellStyle name="常规 3 6 16 2" xfId="33882"/>
    <cellStyle name="常规 3 6 17" xfId="33883"/>
    <cellStyle name="常规 3 6 17 2" xfId="33884"/>
    <cellStyle name="常规 3 6 18" xfId="33885"/>
    <cellStyle name="常规 3 6 2" xfId="33886"/>
    <cellStyle name="常规 3 6 2 2" xfId="33887"/>
    <cellStyle name="链接单元格 4 2 5" xfId="33888"/>
    <cellStyle name="常规 3 6 3 2" xfId="33889"/>
    <cellStyle name="常规 3 6 4" xfId="33890"/>
    <cellStyle name="常规 3 6 4 2" xfId="33891"/>
    <cellStyle name="常规 3 6 5" xfId="33892"/>
    <cellStyle name="常规 3 6 5 2" xfId="33893"/>
    <cellStyle name="常规 3 6 6" xfId="33894"/>
    <cellStyle name="常规 3 6 6 2" xfId="33895"/>
    <cellStyle name="常规 3 6 7" xfId="33896"/>
    <cellStyle name="常规 3 6 8 2" xfId="33897"/>
    <cellStyle name="常规 3 6 9" xfId="33898"/>
    <cellStyle name="常规 3 6 9 2" xfId="33899"/>
    <cellStyle name="常规 3 7" xfId="33900"/>
    <cellStyle name="常规 3 7 10" xfId="33901"/>
    <cellStyle name="常规 3 7 10 2" xfId="33902"/>
    <cellStyle name="常规 3 7 11" xfId="33903"/>
    <cellStyle name="常规 3 7 2 2" xfId="33904"/>
    <cellStyle name="链接单元格 5 2 5" xfId="33905"/>
    <cellStyle name="常规 3 7 3 2" xfId="33906"/>
    <cellStyle name="常规 3 7 4 2" xfId="33907"/>
    <cellStyle name="常规 3 7 5" xfId="33908"/>
    <cellStyle name="常规 3 7 5 2" xfId="33909"/>
    <cellStyle name="常规 3 7 6" xfId="33910"/>
    <cellStyle name="常规 3 7 6 2" xfId="33911"/>
    <cellStyle name="常规 3 7 7" xfId="33912"/>
    <cellStyle name="常规 3 7 9" xfId="33913"/>
    <cellStyle name="常规 3 7 9 2" xfId="33914"/>
    <cellStyle name="常规 3 79" xfId="33915"/>
    <cellStyle name="常规 3 84" xfId="33916"/>
    <cellStyle name="常规 3 8" xfId="33917"/>
    <cellStyle name="常规 3 8 10" xfId="33918"/>
    <cellStyle name="常规 3 8 11" xfId="33919"/>
    <cellStyle name="常规 3 8 11 2" xfId="33920"/>
    <cellStyle name="常规 3 8 15 2" xfId="33921"/>
    <cellStyle name="常规 3 8 16 2" xfId="33922"/>
    <cellStyle name="常规 3 8 17 2" xfId="33923"/>
    <cellStyle name="常规 3 8 2" xfId="33924"/>
    <cellStyle name="常规 3 8 2 2" xfId="33925"/>
    <cellStyle name="链接单元格 6 2 5" xfId="33926"/>
    <cellStyle name="常规 3 8 3 2" xfId="33927"/>
    <cellStyle name="常规 3 8 4" xfId="33928"/>
    <cellStyle name="常规 3 8 4 2" xfId="33929"/>
    <cellStyle name="常规 3 8 5" xfId="33930"/>
    <cellStyle name="常规 3 8 5 2" xfId="33931"/>
    <cellStyle name="常规 3 8 6" xfId="33932"/>
    <cellStyle name="常规 3 8 6 2" xfId="33933"/>
    <cellStyle name="常规 3 8 7" xfId="33934"/>
    <cellStyle name="常规 3 8 8 2" xfId="33935"/>
    <cellStyle name="常规 3 8 9" xfId="33936"/>
    <cellStyle name="常规 3 8 9 2" xfId="33937"/>
    <cellStyle name="常规 3 82 2" xfId="33938"/>
    <cellStyle name="常规 3 87" xfId="33939"/>
    <cellStyle name="常规 3 92" xfId="33940"/>
    <cellStyle name="常规 3 88" xfId="33941"/>
    <cellStyle name="常规 3 93" xfId="33942"/>
    <cellStyle name="常规 3 89" xfId="33943"/>
    <cellStyle name="常规 3 94" xfId="33944"/>
    <cellStyle name="常规 3 9" xfId="33945"/>
    <cellStyle name="常规 4 11 5 2" xfId="33946"/>
    <cellStyle name="常规 3 9 10" xfId="33947"/>
    <cellStyle name="常规 3 9 10 2" xfId="33948"/>
    <cellStyle name="常规 4 11 5 3" xfId="33949"/>
    <cellStyle name="常规 3 9 11" xfId="33950"/>
    <cellStyle name="常规 3 9 11 2" xfId="33951"/>
    <cellStyle name="常规 3 9 12" xfId="33952"/>
    <cellStyle name="常规 3 9 12 2" xfId="33953"/>
    <cellStyle name="常规 3 9 13 2" xfId="33954"/>
    <cellStyle name="常规 3 9 14" xfId="33955"/>
    <cellStyle name="常规 3 9 14 2" xfId="33956"/>
    <cellStyle name="常规 3 9 15" xfId="33957"/>
    <cellStyle name="常规 3 9 15 2" xfId="33958"/>
    <cellStyle name="常规 3 9 16 2" xfId="33959"/>
    <cellStyle name="常规 3 9 17" xfId="33960"/>
    <cellStyle name="常规 3 9 17 2" xfId="33961"/>
    <cellStyle name="常规 3 9 18" xfId="33962"/>
    <cellStyle name="常规 3 9 2" xfId="33963"/>
    <cellStyle name="常规 3 9 2 2" xfId="33964"/>
    <cellStyle name="链接单元格 7 2 5" xfId="33965"/>
    <cellStyle name="常规 3 9 3 2" xfId="33966"/>
    <cellStyle name="常规 3 9 4" xfId="33967"/>
    <cellStyle name="常规 3 9 4 2" xfId="33968"/>
    <cellStyle name="常规 3 9 5" xfId="33969"/>
    <cellStyle name="常规 3 9 5 2" xfId="33970"/>
    <cellStyle name="常规 3 9 6" xfId="33971"/>
    <cellStyle name="常规 3 9 6 2" xfId="33972"/>
    <cellStyle name="常规 3 9 7" xfId="33973"/>
    <cellStyle name="常规 3 9 8 2" xfId="33974"/>
    <cellStyle name="常规 3 9 9" xfId="33975"/>
    <cellStyle name="常规 3 9 9 2" xfId="33976"/>
    <cellStyle name="常规 3 95" xfId="33977"/>
    <cellStyle name="常规 3 96" xfId="33978"/>
    <cellStyle name="常规 3 98" xfId="33979"/>
    <cellStyle name="常规 3 99" xfId="33980"/>
    <cellStyle name="常规 30 2 3 10" xfId="33981"/>
    <cellStyle name="常规 30 2 3 4" xfId="33982"/>
    <cellStyle name="常规 30 2 3 5" xfId="33983"/>
    <cellStyle name="常规 30 2 3 6" xfId="33984"/>
    <cellStyle name="常规 30 2 3 7" xfId="33985"/>
    <cellStyle name="常规 30 2 3 8" xfId="33986"/>
    <cellStyle name="常规 30 2 3 9" xfId="33987"/>
    <cellStyle name="常规 30 3 11" xfId="33988"/>
    <cellStyle name="常规 31 2 2 2 2" xfId="33989"/>
    <cellStyle name="常规 31 2 2 3" xfId="33990"/>
    <cellStyle name="常规 31 2 2 4" xfId="33991"/>
    <cellStyle name="常规 31 2 2 5" xfId="33992"/>
    <cellStyle name="常规 31 2 2 6" xfId="33993"/>
    <cellStyle name="常规 31 2 2 7" xfId="33994"/>
    <cellStyle name="常规 31 3 2 2 2" xfId="33995"/>
    <cellStyle name="常规 31 3 2 3" xfId="33996"/>
    <cellStyle name="常规 31 3 2 4" xfId="33997"/>
    <cellStyle name="常规 31 3 2 5" xfId="33998"/>
    <cellStyle name="常规 31 3 2 6" xfId="33999"/>
    <cellStyle name="常规 31 3 2 7" xfId="34000"/>
    <cellStyle name="常规 9 6 13 2" xfId="34001"/>
    <cellStyle name="常规 31 3 2 8" xfId="34002"/>
    <cellStyle name="常规 33 10 10" xfId="34003"/>
    <cellStyle name="常规 33 10 11" xfId="34004"/>
    <cellStyle name="常规 33 10 13" xfId="34005"/>
    <cellStyle name="常规 33 10 13 2" xfId="34006"/>
    <cellStyle name="常规 33 10 14 2" xfId="34007"/>
    <cellStyle name="常规 33 10 15" xfId="34008"/>
    <cellStyle name="常规 33 10 15 2" xfId="34009"/>
    <cellStyle name="常规 33 10 16" xfId="34010"/>
    <cellStyle name="常规 33 10 17" xfId="34011"/>
    <cellStyle name="常规 33 10 18" xfId="34012"/>
    <cellStyle name="常规 33 10 2 2" xfId="34013"/>
    <cellStyle name="常规 33 10 5 2" xfId="34014"/>
    <cellStyle name="常规 33 10 6" xfId="34015"/>
    <cellStyle name="常规 33 10 6 2" xfId="34016"/>
    <cellStyle name="常规 33 10 7" xfId="34017"/>
    <cellStyle name="常规 33 10 7 2" xfId="34018"/>
    <cellStyle name="常规 33 10 8" xfId="34019"/>
    <cellStyle name="常规 33 10 8 2" xfId="34020"/>
    <cellStyle name="常规 33 10 9" xfId="34021"/>
    <cellStyle name="常规 33 10 9 2" xfId="34022"/>
    <cellStyle name="常规 33 11 10" xfId="34023"/>
    <cellStyle name="常规 33 11 11" xfId="34024"/>
    <cellStyle name="常规 33 11 11 2" xfId="34025"/>
    <cellStyle name="常规 33 11 12" xfId="34026"/>
    <cellStyle name="常规 33 11 12 2" xfId="34027"/>
    <cellStyle name="常规 33 11 13" xfId="34028"/>
    <cellStyle name="常规 33 11 14" xfId="34029"/>
    <cellStyle name="常规 33 11 14 2" xfId="34030"/>
    <cellStyle name="常规 33 11 15" xfId="34031"/>
    <cellStyle name="常规 33 11 15 2" xfId="34032"/>
    <cellStyle name="常规 33 11 16" xfId="34033"/>
    <cellStyle name="常规 33 11 16 2" xfId="34034"/>
    <cellStyle name="常规 33 11 17" xfId="34035"/>
    <cellStyle name="常规 33 11 17 2" xfId="34036"/>
    <cellStyle name="常规 33 11 18" xfId="34037"/>
    <cellStyle name="常规 33 11 2 2" xfId="34038"/>
    <cellStyle name="常规 33 11 5 2" xfId="34039"/>
    <cellStyle name="常规 33 11 6" xfId="34040"/>
    <cellStyle name="常规 33 11 6 2" xfId="34041"/>
    <cellStyle name="常规 33 11 7" xfId="34042"/>
    <cellStyle name="常规 33 11 7 2" xfId="34043"/>
    <cellStyle name="常规 33 11 8" xfId="34044"/>
    <cellStyle name="常规 33 11 8 2" xfId="34045"/>
    <cellStyle name="常规 33 11 9" xfId="34046"/>
    <cellStyle name="常规 33 12 17" xfId="34047"/>
    <cellStyle name="常规 7 4" xfId="34048"/>
    <cellStyle name="常规 33 12 17 2" xfId="34049"/>
    <cellStyle name="常规 33 12 18" xfId="34050"/>
    <cellStyle name="常规 33 12 2 2" xfId="34051"/>
    <cellStyle name="常规 33 13 10" xfId="34052"/>
    <cellStyle name="常规 33 13 10 2" xfId="34053"/>
    <cellStyle name="常规 33 13 12" xfId="34054"/>
    <cellStyle name="常规 33 13 13" xfId="34055"/>
    <cellStyle name="常规 33 13 14" xfId="34056"/>
    <cellStyle name="常规 33 13 14 2" xfId="34057"/>
    <cellStyle name="常规 33 13 15" xfId="34058"/>
    <cellStyle name="常规 33 13 17" xfId="34059"/>
    <cellStyle name="常规 33 13 18" xfId="34060"/>
    <cellStyle name="常规 33 13 2 2" xfId="34061"/>
    <cellStyle name="常规 33 13 3 2" xfId="34062"/>
    <cellStyle name="常规 33 13 4" xfId="34063"/>
    <cellStyle name="常规 33 13 4 2" xfId="34064"/>
    <cellStyle name="常规 33 13 5" xfId="34065"/>
    <cellStyle name="常规 33 13 5 2" xfId="34066"/>
    <cellStyle name="常规 33 13 6" xfId="34067"/>
    <cellStyle name="常规 33 13 6 2" xfId="34068"/>
    <cellStyle name="常规 33 13 7" xfId="34069"/>
    <cellStyle name="常规 33 13 7 2" xfId="34070"/>
    <cellStyle name="常规 33 13 8" xfId="34071"/>
    <cellStyle name="常规 33 13 8 2" xfId="34072"/>
    <cellStyle name="常规 33 13 9" xfId="34073"/>
    <cellStyle name="常规 33 13 9 2" xfId="34074"/>
    <cellStyle name="常规 33 14 10 2" xfId="34075"/>
    <cellStyle name="常规 33 14 11" xfId="34076"/>
    <cellStyle name="常规 33 14 11 2" xfId="34077"/>
    <cellStyle name="常规 33 14 12" xfId="34078"/>
    <cellStyle name="常规 33 14 13" xfId="34079"/>
    <cellStyle name="常规 33 14 13 2" xfId="34080"/>
    <cellStyle name="常规 33 14 14" xfId="34081"/>
    <cellStyle name="常规 33 14 14 2" xfId="34082"/>
    <cellStyle name="常规 33 14 15" xfId="34083"/>
    <cellStyle name="常规 33 14 15 2" xfId="34084"/>
    <cellStyle name="常规 33 14 16 2" xfId="34085"/>
    <cellStyle name="常规 33 14 17" xfId="34086"/>
    <cellStyle name="常规 33 14 17 2" xfId="34087"/>
    <cellStyle name="常规 33 14 18" xfId="34088"/>
    <cellStyle name="常规 33 14 2 2" xfId="34089"/>
    <cellStyle name="常规 33 14 3 2" xfId="34090"/>
    <cellStyle name="常规 33 14 4" xfId="34091"/>
    <cellStyle name="常规 33 14 4 2" xfId="34092"/>
    <cellStyle name="常规 33 14 5" xfId="34093"/>
    <cellStyle name="常规 33 14 6" xfId="34094"/>
    <cellStyle name="常规 33 14 6 2" xfId="34095"/>
    <cellStyle name="常规 33 14 7" xfId="34096"/>
    <cellStyle name="常规 33 14 7 2" xfId="34097"/>
    <cellStyle name="常规 33 14 8" xfId="34098"/>
    <cellStyle name="常规 33 14 8 2" xfId="34099"/>
    <cellStyle name="常规 33 14 9" xfId="34100"/>
    <cellStyle name="常规 33 14 9 2" xfId="34101"/>
    <cellStyle name="常规 33 15 10 2" xfId="34102"/>
    <cellStyle name="常规 33 20 10 2" xfId="34103"/>
    <cellStyle name="常规 33 15 11" xfId="34104"/>
    <cellStyle name="常规 33 20 11" xfId="34105"/>
    <cellStyle name="常规 33 15 11 2" xfId="34106"/>
    <cellStyle name="常规 33 20 11 2" xfId="34107"/>
    <cellStyle name="常规 33 15 12" xfId="34108"/>
    <cellStyle name="常规 33 20 12" xfId="34109"/>
    <cellStyle name="常规 33 15 12 2" xfId="34110"/>
    <cellStyle name="常规 33 20 12 2" xfId="34111"/>
    <cellStyle name="常规 33 15 13" xfId="34112"/>
    <cellStyle name="常规 33 20 13" xfId="34113"/>
    <cellStyle name="常规 33 15 13 2" xfId="34114"/>
    <cellStyle name="常规 33 20 13 2" xfId="34115"/>
    <cellStyle name="常规 33 15 14" xfId="34116"/>
    <cellStyle name="常规 33 20 14" xfId="34117"/>
    <cellStyle name="常规 33 15 14 2" xfId="34118"/>
    <cellStyle name="常规 33 20 14 2" xfId="34119"/>
    <cellStyle name="常规 33 15 15" xfId="34120"/>
    <cellStyle name="常规 33 20 15" xfId="34121"/>
    <cellStyle name="常规 33 15 15 2" xfId="34122"/>
    <cellStyle name="常规 33 20 15 2" xfId="34123"/>
    <cellStyle name="常规 33 15 16" xfId="34124"/>
    <cellStyle name="常规 33 20 16" xfId="34125"/>
    <cellStyle name="常规 33 15 16 2" xfId="34126"/>
    <cellStyle name="常规 33 20 16 2" xfId="34127"/>
    <cellStyle name="常规 33 15 17" xfId="34128"/>
    <cellStyle name="常规 33 20 17" xfId="34129"/>
    <cellStyle name="常规 33 15 17 2" xfId="34130"/>
    <cellStyle name="常规 33 20 17 2" xfId="34131"/>
    <cellStyle name="常规 33 15 18" xfId="34132"/>
    <cellStyle name="常规 33 20 18" xfId="34133"/>
    <cellStyle name="常规 33 15 2 2" xfId="34134"/>
    <cellStyle name="常规 33 20 2 2" xfId="34135"/>
    <cellStyle name="常规 33 15 3 2" xfId="34136"/>
    <cellStyle name="常规 33 20 3 2" xfId="34137"/>
    <cellStyle name="常规 33 15 4" xfId="34138"/>
    <cellStyle name="常规 33 20 4" xfId="34139"/>
    <cellStyle name="常规 33 15 4 2" xfId="34140"/>
    <cellStyle name="常规 33 20 4 2" xfId="34141"/>
    <cellStyle name="常规 33 15 5" xfId="34142"/>
    <cellStyle name="常规 33 20 5" xfId="34143"/>
    <cellStyle name="常规 33 15 6" xfId="34144"/>
    <cellStyle name="常规 33 20 6" xfId="34145"/>
    <cellStyle name="常规 33 15 6 2" xfId="34146"/>
    <cellStyle name="常规 33 20 6 2" xfId="34147"/>
    <cellStyle name="常规 33 15 7" xfId="34148"/>
    <cellStyle name="常规 33 20 7" xfId="34149"/>
    <cellStyle name="常规 33 15 7 2" xfId="34150"/>
    <cellStyle name="常规 33 20 7 2" xfId="34151"/>
    <cellStyle name="常规 33 15 8" xfId="34152"/>
    <cellStyle name="常规 33 20 8" xfId="34153"/>
    <cellStyle name="常规 33 15 8 2" xfId="34154"/>
    <cellStyle name="常规 33 20 8 2" xfId="34155"/>
    <cellStyle name="常规 33 15 9" xfId="34156"/>
    <cellStyle name="常规 33 20 9" xfId="34157"/>
    <cellStyle name="常规 33 15 9 2" xfId="34158"/>
    <cellStyle name="常规 33 20 9 2" xfId="34159"/>
    <cellStyle name="常规 33 16 12 2" xfId="34160"/>
    <cellStyle name="常规 33 21 12 2" xfId="34161"/>
    <cellStyle name="常规 33 16 13 2" xfId="34162"/>
    <cellStyle name="常规 33 21 13 2" xfId="34163"/>
    <cellStyle name="常规 33 16 14 2" xfId="34164"/>
    <cellStyle name="常规 33 21 14 2" xfId="34165"/>
    <cellStyle name="常规 33 16 15 2" xfId="34166"/>
    <cellStyle name="常规 33 21 15 2" xfId="34167"/>
    <cellStyle name="常规 33 16 17 2" xfId="34168"/>
    <cellStyle name="常规 33 21 17 2" xfId="34169"/>
    <cellStyle name="常规 33 16 18" xfId="34170"/>
    <cellStyle name="常规 33 21 18" xfId="34171"/>
    <cellStyle name="常规 33 16 2 2" xfId="34172"/>
    <cellStyle name="常规 33 21 2 2" xfId="34173"/>
    <cellStyle name="常规 33 16 3 2" xfId="34174"/>
    <cellStyle name="常规 33 21 3 2" xfId="34175"/>
    <cellStyle name="常规 33 16 4" xfId="34176"/>
    <cellStyle name="常规 33 21 4" xfId="34177"/>
    <cellStyle name="强调文字颜色 5 2 2" xfId="34178"/>
    <cellStyle name="常规 33 16 5" xfId="34179"/>
    <cellStyle name="常规 33 21 5" xfId="34180"/>
    <cellStyle name="强调文字颜色 5 2 3" xfId="34181"/>
    <cellStyle name="常规 33 16 6" xfId="34182"/>
    <cellStyle name="常规 33 21 6" xfId="34183"/>
    <cellStyle name="输入 3 2 2 6" xfId="34184"/>
    <cellStyle name="强调文字颜色 5 2 3 2" xfId="34185"/>
    <cellStyle name="常规 33 16 6 2" xfId="34186"/>
    <cellStyle name="常规 33 21 6 2" xfId="34187"/>
    <cellStyle name="强调文字颜色 5 2 4" xfId="34188"/>
    <cellStyle name="常规 33 16 7" xfId="34189"/>
    <cellStyle name="常规 33 21 7" xfId="34190"/>
    <cellStyle name="输入 3 2 3 6" xfId="34191"/>
    <cellStyle name="常规 33 16 7 2" xfId="34192"/>
    <cellStyle name="常规 33 21 7 2" xfId="34193"/>
    <cellStyle name="强调文字颜色 5 2 5" xfId="34194"/>
    <cellStyle name="常规 33 16 8" xfId="34195"/>
    <cellStyle name="常规 33 21 8" xfId="34196"/>
    <cellStyle name="输入 3 2 4 6" xfId="34197"/>
    <cellStyle name="常规 33 16 8 2" xfId="34198"/>
    <cellStyle name="常规 33 21 8 2" xfId="34199"/>
    <cellStyle name="强调文字颜色 5 2 6" xfId="34200"/>
    <cellStyle name="常规 33 16 9" xfId="34201"/>
    <cellStyle name="常规 33 21 9" xfId="34202"/>
    <cellStyle name="常规 33 17 17" xfId="34203"/>
    <cellStyle name="常规 33 22 17" xfId="34204"/>
    <cellStyle name="常规 33 17 17 2" xfId="34205"/>
    <cellStyle name="常规 33 22 17 2" xfId="34206"/>
    <cellStyle name="常规 33 17 18" xfId="34207"/>
    <cellStyle name="常规 33 22 18" xfId="34208"/>
    <cellStyle name="常规 33 17 2 2" xfId="34209"/>
    <cellStyle name="常规 33 22 2 2" xfId="34210"/>
    <cellStyle name="常规 33 17 3 2" xfId="34211"/>
    <cellStyle name="常规 33 22 3 2" xfId="34212"/>
    <cellStyle name="常规 33 17 4" xfId="34213"/>
    <cellStyle name="常规 33 22 4" xfId="34214"/>
    <cellStyle name="常规 33 18 10" xfId="34215"/>
    <cellStyle name="常规 33 23 10" xfId="34216"/>
    <cellStyle name="常规 33 18 10 2" xfId="34217"/>
    <cellStyle name="常规 33 23 10 2" xfId="34218"/>
    <cellStyle name="常规 33 18 11" xfId="34219"/>
    <cellStyle name="常规 33 23 11" xfId="34220"/>
    <cellStyle name="常规 33 18 12" xfId="34221"/>
    <cellStyle name="常规 33 23 12" xfId="34222"/>
    <cellStyle name="常规 33 18 12 2" xfId="34223"/>
    <cellStyle name="常规 33 23 12 2" xfId="34224"/>
    <cellStyle name="常规 33 18 13" xfId="34225"/>
    <cellStyle name="常规 33 23 13" xfId="34226"/>
    <cellStyle name="常规 33 18 13 2" xfId="34227"/>
    <cellStyle name="常规 33 23 13 2" xfId="34228"/>
    <cellStyle name="常规 33 18 14" xfId="34229"/>
    <cellStyle name="常规 33 23 14" xfId="34230"/>
    <cellStyle name="常规 33 18 14 2" xfId="34231"/>
    <cellStyle name="常规 33 23 14 2" xfId="34232"/>
    <cellStyle name="常规 33 18 15 2" xfId="34233"/>
    <cellStyle name="常规 33 23 15 2" xfId="34234"/>
    <cellStyle name="强调文字颜色 5 12 2" xfId="34235"/>
    <cellStyle name="常规 33 18 17" xfId="34236"/>
    <cellStyle name="常规 33 23 17" xfId="34237"/>
    <cellStyle name="常规 33 18 17 2" xfId="34238"/>
    <cellStyle name="常规 33 23 17 2" xfId="34239"/>
    <cellStyle name="常规 33 18 18" xfId="34240"/>
    <cellStyle name="常规 33 23 18" xfId="34241"/>
    <cellStyle name="常规 33 18 2 2" xfId="34242"/>
    <cellStyle name="常规 33 23 2 2" xfId="34243"/>
    <cellStyle name="常规 33 18 3" xfId="34244"/>
    <cellStyle name="常规 33 23 3" xfId="34245"/>
    <cellStyle name="常规 33 18 3 2" xfId="34246"/>
    <cellStyle name="常规 33 23 3 2" xfId="34247"/>
    <cellStyle name="常规 33 18 4" xfId="34248"/>
    <cellStyle name="常规 33 23 4" xfId="34249"/>
    <cellStyle name="常规 33 18 4 2" xfId="34250"/>
    <cellStyle name="常规 33 23 4 2" xfId="34251"/>
    <cellStyle name="强调文字颜色 5 4 2" xfId="34252"/>
    <cellStyle name="常规 33 18 5" xfId="34253"/>
    <cellStyle name="常规 33 23 5" xfId="34254"/>
    <cellStyle name="强调文字颜色 5 4 2 2" xfId="34255"/>
    <cellStyle name="常规 33 18 5 2" xfId="34256"/>
    <cellStyle name="常规 33 23 5 2" xfId="34257"/>
    <cellStyle name="强调文字颜色 5 4 3" xfId="34258"/>
    <cellStyle name="常规 33 18 6" xfId="34259"/>
    <cellStyle name="常规 33 23 6" xfId="34260"/>
    <cellStyle name="常规 33 18 6 2" xfId="34261"/>
    <cellStyle name="常规 33 23 6 2" xfId="34262"/>
    <cellStyle name="强调文字颜色 5 4 4" xfId="34263"/>
    <cellStyle name="常规 33 18 7" xfId="34264"/>
    <cellStyle name="常规 33 23 7" xfId="34265"/>
    <cellStyle name="常规 33 18 7 2" xfId="34266"/>
    <cellStyle name="常规 33 23 7 2" xfId="34267"/>
    <cellStyle name="强调文字颜色 5 4 5" xfId="34268"/>
    <cellStyle name="常规 33 18 8" xfId="34269"/>
    <cellStyle name="常规 33 23 8" xfId="34270"/>
    <cellStyle name="常规 33 18 8 2" xfId="34271"/>
    <cellStyle name="常规 33 23 8 2" xfId="34272"/>
    <cellStyle name="强调文字颜色 5 4 6" xfId="34273"/>
    <cellStyle name="常规 33 18 9" xfId="34274"/>
    <cellStyle name="常规 33 23 9" xfId="34275"/>
    <cellStyle name="强调文字颜色 5 4 6 2" xfId="34276"/>
    <cellStyle name="常规 33 18 9 2" xfId="34277"/>
    <cellStyle name="常规 33 23 9 2" xfId="34278"/>
    <cellStyle name="常规 33 19 10" xfId="34279"/>
    <cellStyle name="常规 33 24 10" xfId="34280"/>
    <cellStyle name="常规 33 19 10 2" xfId="34281"/>
    <cellStyle name="常规 33 24 10 2" xfId="34282"/>
    <cellStyle name="常规 33 19 11" xfId="34283"/>
    <cellStyle name="常规 33 24 11" xfId="34284"/>
    <cellStyle name="常规 33 19 11 2" xfId="34285"/>
    <cellStyle name="常规 33 24 11 2" xfId="34286"/>
    <cellStyle name="常规 33 19 12" xfId="34287"/>
    <cellStyle name="常规 33 24 12" xfId="34288"/>
    <cellStyle name="常规 33 19 13" xfId="34289"/>
    <cellStyle name="常规 33 24 13" xfId="34290"/>
    <cellStyle name="常规 33 19 13 2" xfId="34291"/>
    <cellStyle name="常规 33 24 13 2" xfId="34292"/>
    <cellStyle name="常规 33 19 14" xfId="34293"/>
    <cellStyle name="常规 33 24 14" xfId="34294"/>
    <cellStyle name="常规 33 19 14 2" xfId="34295"/>
    <cellStyle name="常规 33 24 14 2" xfId="34296"/>
    <cellStyle name="常规 33 19 15 2" xfId="34297"/>
    <cellStyle name="常规 33 24 15 2" xfId="34298"/>
    <cellStyle name="常规 33 19 16 2" xfId="34299"/>
    <cellStyle name="常规 33 24 16 2" xfId="34300"/>
    <cellStyle name="常规 33 19 17" xfId="34301"/>
    <cellStyle name="常规 33 24 17" xfId="34302"/>
    <cellStyle name="常规 33 19 17 2" xfId="34303"/>
    <cellStyle name="常规 33 24 17 2" xfId="34304"/>
    <cellStyle name="常规 33 19 18" xfId="34305"/>
    <cellStyle name="常规 33 24 18" xfId="34306"/>
    <cellStyle name="常规 33 19 2" xfId="34307"/>
    <cellStyle name="常规 33 24 2" xfId="34308"/>
    <cellStyle name="常规 33 19 2 2" xfId="34309"/>
    <cellStyle name="常规 33 24 2 2" xfId="34310"/>
    <cellStyle name="常规 33 19 3" xfId="34311"/>
    <cellStyle name="常规 33 24 3" xfId="34312"/>
    <cellStyle name="常规 33 19 3 2" xfId="34313"/>
    <cellStyle name="常规 33 24 3 2" xfId="34314"/>
    <cellStyle name="常规 33 19 4" xfId="34315"/>
    <cellStyle name="常规 33 24 4" xfId="34316"/>
    <cellStyle name="常规 33 19 4 2" xfId="34317"/>
    <cellStyle name="常规 33 24 4 2" xfId="34318"/>
    <cellStyle name="强调文字颜色 5 5 2" xfId="34319"/>
    <cellStyle name="常规 33 19 5" xfId="34320"/>
    <cellStyle name="常规 33 24 5" xfId="34321"/>
    <cellStyle name="强调文字颜色 5 5 2 2" xfId="34322"/>
    <cellStyle name="常规 33 19 5 2" xfId="34323"/>
    <cellStyle name="常规 33 24 5 2" xfId="34324"/>
    <cellStyle name="强调文字颜色 5 5 3" xfId="34325"/>
    <cellStyle name="常规 33 19 6" xfId="34326"/>
    <cellStyle name="常规 33 24 6" xfId="34327"/>
    <cellStyle name="强调文字颜色 5 5 3 2" xfId="34328"/>
    <cellStyle name="常规 33 19 6 2" xfId="34329"/>
    <cellStyle name="常规 33 24 6 2" xfId="34330"/>
    <cellStyle name="强调文字颜色 5 5 4" xfId="34331"/>
    <cellStyle name="常规 33 19 7" xfId="34332"/>
    <cellStyle name="常规 33 24 7" xfId="34333"/>
    <cellStyle name="常规 33 19 7 2" xfId="34334"/>
    <cellStyle name="常规 33 24 7 2" xfId="34335"/>
    <cellStyle name="强调文字颜色 5 5 5" xfId="34336"/>
    <cellStyle name="常规 33 19 8" xfId="34337"/>
    <cellStyle name="常规 33 24 8" xfId="34338"/>
    <cellStyle name="常规 33 19 8 2" xfId="34339"/>
    <cellStyle name="常规 33 24 8 2" xfId="34340"/>
    <cellStyle name="强调文字颜色 5 5 6" xfId="34341"/>
    <cellStyle name="常规 33 19 9" xfId="34342"/>
    <cellStyle name="常规 33 24 9" xfId="34343"/>
    <cellStyle name="常规 33 19 9 2" xfId="34344"/>
    <cellStyle name="常规 33 24 9 2" xfId="34345"/>
    <cellStyle name="常规 6 42 15" xfId="34346"/>
    <cellStyle name="常规 6 37 15" xfId="34347"/>
    <cellStyle name="常规 33 2 15" xfId="34348"/>
    <cellStyle name="常规 33 2 20" xfId="34349"/>
    <cellStyle name="强调文字颜色 3 5 7" xfId="34350"/>
    <cellStyle name="常规 6 42 15 2" xfId="34351"/>
    <cellStyle name="常规 6 37 15 2" xfId="34352"/>
    <cellStyle name="常规 33 2 15 2" xfId="34353"/>
    <cellStyle name="常规 33 2 20 2" xfId="34354"/>
    <cellStyle name="常规 6 42 16" xfId="34355"/>
    <cellStyle name="常规 6 37 16" xfId="34356"/>
    <cellStyle name="常规 33 2 16" xfId="34357"/>
    <cellStyle name="常规 33 2 21" xfId="34358"/>
    <cellStyle name="强调文字颜色 3 6 7" xfId="34359"/>
    <cellStyle name="常规 6 42 16 2" xfId="34360"/>
    <cellStyle name="常规 6 37 16 2" xfId="34361"/>
    <cellStyle name="常规 33 2 16 2" xfId="34362"/>
    <cellStyle name="常规 33 2 21 2" xfId="34363"/>
    <cellStyle name="常规 6 42 17" xfId="34364"/>
    <cellStyle name="常规 6 37 17" xfId="34365"/>
    <cellStyle name="常规 33 2 17" xfId="34366"/>
    <cellStyle name="常规 33 2 22" xfId="34367"/>
    <cellStyle name="强调文字颜色 3 7 7" xfId="34368"/>
    <cellStyle name="常规 6 42 17 2" xfId="34369"/>
    <cellStyle name="常规 6 37 17 2" xfId="34370"/>
    <cellStyle name="常规 33 2 17 2" xfId="34371"/>
    <cellStyle name="常规 33 2 22 2" xfId="34372"/>
    <cellStyle name="常规 6 42 18" xfId="34373"/>
    <cellStyle name="常规 6 37 18" xfId="34374"/>
    <cellStyle name="常规 33 2 18" xfId="34375"/>
    <cellStyle name="常规 33 2 23" xfId="34376"/>
    <cellStyle name="常规 33 2 19" xfId="34377"/>
    <cellStyle name="常规 33 2 24" xfId="34378"/>
    <cellStyle name="常规 33 2 25 2" xfId="34379"/>
    <cellStyle name="常规 33 2 29" xfId="34380"/>
    <cellStyle name="常规 33 25 10 2" xfId="34381"/>
    <cellStyle name="常规 33 30 10 2" xfId="34382"/>
    <cellStyle name="常规 33 25 11" xfId="34383"/>
    <cellStyle name="常规 33 30 11" xfId="34384"/>
    <cellStyle name="常规 33 25 11 2" xfId="34385"/>
    <cellStyle name="常规 33 30 11 2" xfId="34386"/>
    <cellStyle name="常规 33 25 12" xfId="34387"/>
    <cellStyle name="常规 33 30 12" xfId="34388"/>
    <cellStyle name="常规 33 25 13" xfId="34389"/>
    <cellStyle name="常规 33 30 13" xfId="34390"/>
    <cellStyle name="常规 33 25 14" xfId="34391"/>
    <cellStyle name="常规 33 30 14" xfId="34392"/>
    <cellStyle name="常规 33 25 14 2" xfId="34393"/>
    <cellStyle name="常规 33 30 14 2" xfId="34394"/>
    <cellStyle name="常规 33 25 15" xfId="34395"/>
    <cellStyle name="常规 33 30 15" xfId="34396"/>
    <cellStyle name="常规 33 25 15 2" xfId="34397"/>
    <cellStyle name="常规 33 30 15 2" xfId="34398"/>
    <cellStyle name="常规 33 25 16" xfId="34399"/>
    <cellStyle name="常规 33 30 16" xfId="34400"/>
    <cellStyle name="常规 33 25 16 2" xfId="34401"/>
    <cellStyle name="常规 33 30 16 2" xfId="34402"/>
    <cellStyle name="常规 33 25 17" xfId="34403"/>
    <cellStyle name="常规 33 30 17" xfId="34404"/>
    <cellStyle name="常规 33 25 17 2" xfId="34405"/>
    <cellStyle name="常规 33 30 17 2" xfId="34406"/>
    <cellStyle name="常规 33 25 18" xfId="34407"/>
    <cellStyle name="常规 33 30 18" xfId="34408"/>
    <cellStyle name="常规 33 25 2" xfId="34409"/>
    <cellStyle name="常规 33 30 2" xfId="34410"/>
    <cellStyle name="常规 33 25 2 2" xfId="34411"/>
    <cellStyle name="常规 33 30 2 2" xfId="34412"/>
    <cellStyle name="常规 33 25 3" xfId="34413"/>
    <cellStyle name="常规 33 30 3" xfId="34414"/>
    <cellStyle name="常规 33 25 3 2" xfId="34415"/>
    <cellStyle name="常规 33 30 3 2" xfId="34416"/>
    <cellStyle name="常规 33 25 4" xfId="34417"/>
    <cellStyle name="常规 33 30 4" xfId="34418"/>
    <cellStyle name="常规 33 25 4 2" xfId="34419"/>
    <cellStyle name="常规 33 30 4 2" xfId="34420"/>
    <cellStyle name="强调文字颜色 5 6 2" xfId="34421"/>
    <cellStyle name="常规 33 25 5" xfId="34422"/>
    <cellStyle name="常规 33 30 5" xfId="34423"/>
    <cellStyle name="强调文字颜色 5 6 2 2" xfId="34424"/>
    <cellStyle name="常规 33 25 5 2" xfId="34425"/>
    <cellStyle name="常规 33 30 5 2" xfId="34426"/>
    <cellStyle name="强调文字颜色 5 6 3" xfId="34427"/>
    <cellStyle name="常规 33 25 6" xfId="34428"/>
    <cellStyle name="常规 33 30 6" xfId="34429"/>
    <cellStyle name="强调文字颜色 5 6 4" xfId="34430"/>
    <cellStyle name="常规 33 25 7" xfId="34431"/>
    <cellStyle name="常规 33 30 7" xfId="34432"/>
    <cellStyle name="常规 33 25 7 2" xfId="34433"/>
    <cellStyle name="常规 33 30 7 2" xfId="34434"/>
    <cellStyle name="强调文字颜色 5 6 5" xfId="34435"/>
    <cellStyle name="常规 33 25 8" xfId="34436"/>
    <cellStyle name="常规 33 30 8" xfId="34437"/>
    <cellStyle name="常规 33 25 8 2" xfId="34438"/>
    <cellStyle name="常规 33 30 8 2" xfId="34439"/>
    <cellStyle name="强调文字颜色 5 6 6" xfId="34440"/>
    <cellStyle name="常规 33 25 9" xfId="34441"/>
    <cellStyle name="常规 33 30 9" xfId="34442"/>
    <cellStyle name="常规 33 25 9 2" xfId="34443"/>
    <cellStyle name="常规 33 30 9 2" xfId="34444"/>
    <cellStyle name="常规 33 26 11 2" xfId="34445"/>
    <cellStyle name="常规 33 31 11 2" xfId="34446"/>
    <cellStyle name="常规 33 26 12" xfId="34447"/>
    <cellStyle name="常规 33 31 12" xfId="34448"/>
    <cellStyle name="常规 33 26 12 2" xfId="34449"/>
    <cellStyle name="常规 33 31 12 2" xfId="34450"/>
    <cellStyle name="常规 33 26 13" xfId="34451"/>
    <cellStyle name="常规 33 31 13" xfId="34452"/>
    <cellStyle name="常规 33 26 13 2" xfId="34453"/>
    <cellStyle name="常规 33 31 13 2" xfId="34454"/>
    <cellStyle name="常规 33 26 14" xfId="34455"/>
    <cellStyle name="常规 33 31 14" xfId="34456"/>
    <cellStyle name="常规 33 26 14 2" xfId="34457"/>
    <cellStyle name="常规 33 31 14 2" xfId="34458"/>
    <cellStyle name="常规 33 26 15" xfId="34459"/>
    <cellStyle name="常规 33 31 15" xfId="34460"/>
    <cellStyle name="常规 33 26 15 2" xfId="34461"/>
    <cellStyle name="常规 33 31 15 2" xfId="34462"/>
    <cellStyle name="常规 33 26 16 2" xfId="34463"/>
    <cellStyle name="常规 33 31 16 2" xfId="34464"/>
    <cellStyle name="常规 33 26 17" xfId="34465"/>
    <cellStyle name="常规 33 31 17" xfId="34466"/>
    <cellStyle name="常规 33 26 17 2" xfId="34467"/>
    <cellStyle name="常规 33 31 17 2" xfId="34468"/>
    <cellStyle name="常规 33 26 18" xfId="34469"/>
    <cellStyle name="常规 33 31 18" xfId="34470"/>
    <cellStyle name="常规 33 26 2" xfId="34471"/>
    <cellStyle name="常规 33 31 2" xfId="34472"/>
    <cellStyle name="常规 33 26 2 2" xfId="34473"/>
    <cellStyle name="常规 33 31 2 2" xfId="34474"/>
    <cellStyle name="常规 33 26 3" xfId="34475"/>
    <cellStyle name="常规 33 31 3" xfId="34476"/>
    <cellStyle name="常规 33 26 3 2" xfId="34477"/>
    <cellStyle name="常规 33 31 3 2" xfId="34478"/>
    <cellStyle name="常规 33 26 4" xfId="34479"/>
    <cellStyle name="常规 33 31 4" xfId="34480"/>
    <cellStyle name="常规 33 26 4 2" xfId="34481"/>
    <cellStyle name="常规 33 31 4 2" xfId="34482"/>
    <cellStyle name="强调文字颜色 5 7 2" xfId="34483"/>
    <cellStyle name="常规 33 26 5" xfId="34484"/>
    <cellStyle name="常规 33 31 5" xfId="34485"/>
    <cellStyle name="强调文字颜色 5 7 2 2" xfId="34486"/>
    <cellStyle name="常规 33 26 5 2" xfId="34487"/>
    <cellStyle name="常规 33 31 5 2" xfId="34488"/>
    <cellStyle name="强调文字颜色 5 7 3" xfId="34489"/>
    <cellStyle name="常规 33 26 6" xfId="34490"/>
    <cellStyle name="常规 33 31 6" xfId="34491"/>
    <cellStyle name="强调文字颜色 5 7 4" xfId="34492"/>
    <cellStyle name="常规 33 26 7" xfId="34493"/>
    <cellStyle name="常规 33 31 7" xfId="34494"/>
    <cellStyle name="常规 33 26 7 2" xfId="34495"/>
    <cellStyle name="常规 33 31 7 2" xfId="34496"/>
    <cellStyle name="强调文字颜色 5 7 5" xfId="34497"/>
    <cellStyle name="常规 33 26 8" xfId="34498"/>
    <cellStyle name="常规 33 31 8" xfId="34499"/>
    <cellStyle name="常规 33 26 8 2" xfId="34500"/>
    <cellStyle name="常规 33 31 8 2" xfId="34501"/>
    <cellStyle name="强调文字颜色 5 7 6" xfId="34502"/>
    <cellStyle name="常规 33 26 9" xfId="34503"/>
    <cellStyle name="常规 33 31 9" xfId="34504"/>
    <cellStyle name="常规 33 26 9 2" xfId="34505"/>
    <cellStyle name="常规 33 31 9 2" xfId="34506"/>
    <cellStyle name="常规 33 27 11 2" xfId="34507"/>
    <cellStyle name="常规 33 32 11 2" xfId="34508"/>
    <cellStyle name="常规 33 27 12 2" xfId="34509"/>
    <cellStyle name="常规 33 32 12 2" xfId="34510"/>
    <cellStyle name="常规 33 27 13 2" xfId="34511"/>
    <cellStyle name="常规 33 32 13 2" xfId="34512"/>
    <cellStyle name="常规 33 27 14 2" xfId="34513"/>
    <cellStyle name="常规 33 32 14 2" xfId="34514"/>
    <cellStyle name="常规 33 27 15" xfId="34515"/>
    <cellStyle name="常规 33 32 15" xfId="34516"/>
    <cellStyle name="常规 33 27 15 2" xfId="34517"/>
    <cellStyle name="常规 33 32 15 2" xfId="34518"/>
    <cellStyle name="常规 33 27 16" xfId="34519"/>
    <cellStyle name="常规 33 32 16" xfId="34520"/>
    <cellStyle name="常规 33 27 16 2" xfId="34521"/>
    <cellStyle name="常规 33 32 16 2" xfId="34522"/>
    <cellStyle name="常规 33 27 17" xfId="34523"/>
    <cellStyle name="常规 33 32 17" xfId="34524"/>
    <cellStyle name="常规 33 27 17 2" xfId="34525"/>
    <cellStyle name="常规 33 32 17 2" xfId="34526"/>
    <cellStyle name="常规 33 27 18" xfId="34527"/>
    <cellStyle name="常规 33 32 18" xfId="34528"/>
    <cellStyle name="常规 33 27 2 2" xfId="34529"/>
    <cellStyle name="常规 33 32 2 2" xfId="34530"/>
    <cellStyle name="常规 33 27 3" xfId="34531"/>
    <cellStyle name="常规 33 32 3" xfId="34532"/>
    <cellStyle name="常规 33 27 3 2" xfId="34533"/>
    <cellStyle name="常规 33 32 3 2" xfId="34534"/>
    <cellStyle name="常规 33 27 4" xfId="34535"/>
    <cellStyle name="常规 33 32 4" xfId="34536"/>
    <cellStyle name="常规 33 27 4 2" xfId="34537"/>
    <cellStyle name="常规 33 32 4 2" xfId="34538"/>
    <cellStyle name="常规 33 28 10" xfId="34539"/>
    <cellStyle name="常规 33 33 10" xfId="34540"/>
    <cellStyle name="常规 33 28 10 2" xfId="34541"/>
    <cellStyle name="常规 33 33 10 2" xfId="34542"/>
    <cellStyle name="常规 33 28 11" xfId="34543"/>
    <cellStyle name="常规 33 33 11" xfId="34544"/>
    <cellStyle name="常规 33 28 12" xfId="34545"/>
    <cellStyle name="常规 33 33 12" xfId="34546"/>
    <cellStyle name="常规 33 28 12 2" xfId="34547"/>
    <cellStyle name="常规 33 33 12 2" xfId="34548"/>
    <cellStyle name="常规 33 28 13" xfId="34549"/>
    <cellStyle name="常规 33 33 13" xfId="34550"/>
    <cellStyle name="常规 33 28 13 2" xfId="34551"/>
    <cellStyle name="常规 33 33 13 2" xfId="34552"/>
    <cellStyle name="常规 33 28 14 2" xfId="34553"/>
    <cellStyle name="常规 33 33 14 2" xfId="34554"/>
    <cellStyle name="常规 33 28 15" xfId="34555"/>
    <cellStyle name="常规 33 33 15" xfId="34556"/>
    <cellStyle name="常规 33 28 15 2" xfId="34557"/>
    <cellStyle name="常规 33 33 15 2" xfId="34558"/>
    <cellStyle name="常规 33 28 16" xfId="34559"/>
    <cellStyle name="常规 33 33 16" xfId="34560"/>
    <cellStyle name="常规 33 28 17" xfId="34561"/>
    <cellStyle name="常规 33 33 17" xfId="34562"/>
    <cellStyle name="常规 33 28 17 2" xfId="34563"/>
    <cellStyle name="常规 33 33 17 2" xfId="34564"/>
    <cellStyle name="常规 33 28 18" xfId="34565"/>
    <cellStyle name="常规 33 33 18" xfId="34566"/>
    <cellStyle name="常规 33 28 2 2" xfId="34567"/>
    <cellStyle name="常规 33 33 2 2" xfId="34568"/>
    <cellStyle name="常规 33 28 3" xfId="34569"/>
    <cellStyle name="常规 33 33 3" xfId="34570"/>
    <cellStyle name="常规 33 28 3 2" xfId="34571"/>
    <cellStyle name="常规 33 33 3 2" xfId="34572"/>
    <cellStyle name="常规 33 28 4" xfId="34573"/>
    <cellStyle name="常规 33 33 4" xfId="34574"/>
    <cellStyle name="常规 33 28 4 2" xfId="34575"/>
    <cellStyle name="常规 33 33 4 2" xfId="34576"/>
    <cellStyle name="强调文字颜色 5 9 2" xfId="34577"/>
    <cellStyle name="常规 33 28 5" xfId="34578"/>
    <cellStyle name="常规 33 33 5" xfId="34579"/>
    <cellStyle name="强调文字颜色 5 9 2 2" xfId="34580"/>
    <cellStyle name="常规 33 28 5 2" xfId="34581"/>
    <cellStyle name="常规 33 33 5 2" xfId="34582"/>
    <cellStyle name="强调文字颜色 5 9 3 2" xfId="34583"/>
    <cellStyle name="常规 33 28 6 2" xfId="34584"/>
    <cellStyle name="常规 33 33 6 2" xfId="34585"/>
    <cellStyle name="常规 33 28 7 2" xfId="34586"/>
    <cellStyle name="常规 33 33 7 2" xfId="34587"/>
    <cellStyle name="常规 33 28 8 2" xfId="34588"/>
    <cellStyle name="常规 33 33 8 2" xfId="34589"/>
    <cellStyle name="强调文字颜色 5 9 6" xfId="34590"/>
    <cellStyle name="常规 33 28 9" xfId="34591"/>
    <cellStyle name="常规 33 33 9" xfId="34592"/>
    <cellStyle name="常规 33 28 9 2" xfId="34593"/>
    <cellStyle name="常规 33 33 9 2" xfId="34594"/>
    <cellStyle name="常规 33 29 10" xfId="34595"/>
    <cellStyle name="常规 33 34 10" xfId="34596"/>
    <cellStyle name="常规 33 29 11" xfId="34597"/>
    <cellStyle name="常规 33 34 11" xfId="34598"/>
    <cellStyle name="常规 33 29 11 2" xfId="34599"/>
    <cellStyle name="常规 33 34 11 2" xfId="34600"/>
    <cellStyle name="常规 33 29 12" xfId="34601"/>
    <cellStyle name="常规 33 34 12" xfId="34602"/>
    <cellStyle name="常规 33 29 13" xfId="34603"/>
    <cellStyle name="常规 33 34 13" xfId="34604"/>
    <cellStyle name="常规 33 29 13 2" xfId="34605"/>
    <cellStyle name="常规 33 34 13 2" xfId="34606"/>
    <cellStyle name="常规 33 29 14" xfId="34607"/>
    <cellStyle name="常规 33 34 14" xfId="34608"/>
    <cellStyle name="常规 33 29 14 2" xfId="34609"/>
    <cellStyle name="常规 33 34 14 2" xfId="34610"/>
    <cellStyle name="常规 33 29 15" xfId="34611"/>
    <cellStyle name="常规 33 34 15" xfId="34612"/>
    <cellStyle name="常规 33 29 15 2" xfId="34613"/>
    <cellStyle name="常规 33 34 15 2" xfId="34614"/>
    <cellStyle name="常规 33 29 2" xfId="34615"/>
    <cellStyle name="常规 33 34 2" xfId="34616"/>
    <cellStyle name="常规 33 29 2 2" xfId="34617"/>
    <cellStyle name="常规 33 34 2 2" xfId="34618"/>
    <cellStyle name="常规 33 29 3" xfId="34619"/>
    <cellStyle name="常规 33 34 3" xfId="34620"/>
    <cellStyle name="常规 42 3 10" xfId="34621"/>
    <cellStyle name="常规 33 29 3 2" xfId="34622"/>
    <cellStyle name="常规 33 34 3 2" xfId="34623"/>
    <cellStyle name="常规 33 29 4" xfId="34624"/>
    <cellStyle name="常规 33 34 4" xfId="34625"/>
    <cellStyle name="常规 33 29 4 2" xfId="34626"/>
    <cellStyle name="常规 33 34 4 2" xfId="34627"/>
    <cellStyle name="常规 33 29 5" xfId="34628"/>
    <cellStyle name="常规 33 34 5" xfId="34629"/>
    <cellStyle name="常规 33 29 5 2" xfId="34630"/>
    <cellStyle name="常规 33 34 5 2" xfId="34631"/>
    <cellStyle name="常规 33 29 6 2" xfId="34632"/>
    <cellStyle name="常规 33 34 6 2" xfId="34633"/>
    <cellStyle name="常规 33 29 7 2" xfId="34634"/>
    <cellStyle name="常规 33 34 7 2" xfId="34635"/>
    <cellStyle name="常规 33 29 8" xfId="34636"/>
    <cellStyle name="常规 33 34 8" xfId="34637"/>
    <cellStyle name="常规 33 29 9" xfId="34638"/>
    <cellStyle name="常规 33 34 9" xfId="34639"/>
    <cellStyle name="常规 33 29 9 2" xfId="34640"/>
    <cellStyle name="常规 33 34 9 2" xfId="34641"/>
    <cellStyle name="常规 6 43 14 2" xfId="34642"/>
    <cellStyle name="常规 6 38 14 2" xfId="34643"/>
    <cellStyle name="常规 33 3 14 2" xfId="34644"/>
    <cellStyle name="常规 6 43 15" xfId="34645"/>
    <cellStyle name="常规 6 38 15" xfId="34646"/>
    <cellStyle name="常规 33 3 15" xfId="34647"/>
    <cellStyle name="常规 33 3 20" xfId="34648"/>
    <cellStyle name="常规 6 43 15 2" xfId="34649"/>
    <cellStyle name="常规 6 38 15 2" xfId="34650"/>
    <cellStyle name="常规 33 3 15 2" xfId="34651"/>
    <cellStyle name="常规 6 43 16" xfId="34652"/>
    <cellStyle name="常规 6 38 16" xfId="34653"/>
    <cellStyle name="常规 33 3 16" xfId="34654"/>
    <cellStyle name="常规 33 3 21" xfId="34655"/>
    <cellStyle name="常规 6 43 16 2" xfId="34656"/>
    <cellStyle name="常规 6 38 16 2" xfId="34657"/>
    <cellStyle name="常规 33 3 16 2" xfId="34658"/>
    <cellStyle name="常规 6 43 17" xfId="34659"/>
    <cellStyle name="常规 6 38 17" xfId="34660"/>
    <cellStyle name="常规 33 3 17" xfId="34661"/>
    <cellStyle name="常规 33 3 22" xfId="34662"/>
    <cellStyle name="常规 6 43 17 2" xfId="34663"/>
    <cellStyle name="常规 6 38 17 2" xfId="34664"/>
    <cellStyle name="常规 33 3 17 2" xfId="34665"/>
    <cellStyle name="常规 6 43 18" xfId="34666"/>
    <cellStyle name="常规 6 38 18" xfId="34667"/>
    <cellStyle name="常规 33 3 18" xfId="34668"/>
    <cellStyle name="常规 33 3 23" xfId="34669"/>
    <cellStyle name="常规 33 3 18 2" xfId="34670"/>
    <cellStyle name="常规 33 3 19" xfId="34671"/>
    <cellStyle name="常规 33 3 24" xfId="34672"/>
    <cellStyle name="常规 33 3 2 10" xfId="34673"/>
    <cellStyle name="常规 33 3 2 2 3" xfId="34674"/>
    <cellStyle name="常规 33 3 2 2 4" xfId="34675"/>
    <cellStyle name="常规 33 3 2 7" xfId="34676"/>
    <cellStyle name="常规 6 43 4 3" xfId="34677"/>
    <cellStyle name="常规 6 38 4 3" xfId="34678"/>
    <cellStyle name="常规 33 3 4 3" xfId="34679"/>
    <cellStyle name="常规 33 3 6 3" xfId="34680"/>
    <cellStyle name="常规 33 3 7 3" xfId="34681"/>
    <cellStyle name="常规 33 35 10" xfId="34682"/>
    <cellStyle name="常规 33 40 10" xfId="34683"/>
    <cellStyle name="常规 33 35 10 2" xfId="34684"/>
    <cellStyle name="常规 33 40 10 2" xfId="34685"/>
    <cellStyle name="常规 33 35 11" xfId="34686"/>
    <cellStyle name="常规 33 40 11" xfId="34687"/>
    <cellStyle name="常规 33 35 11 2" xfId="34688"/>
    <cellStyle name="常规 33 40 11 2" xfId="34689"/>
    <cellStyle name="常规 33 35 12" xfId="34690"/>
    <cellStyle name="常规 33 40 12" xfId="34691"/>
    <cellStyle name="常规 33 35 12 2" xfId="34692"/>
    <cellStyle name="常规 33 40 12 2" xfId="34693"/>
    <cellStyle name="常规 33 35 14 2" xfId="34694"/>
    <cellStyle name="常规 33 40 14 2" xfId="34695"/>
    <cellStyle name="常规 33 35 15" xfId="34696"/>
    <cellStyle name="常规 33 40 15" xfId="34697"/>
    <cellStyle name="常规 33 35 15 2" xfId="34698"/>
    <cellStyle name="常规 33 40 15 2" xfId="34699"/>
    <cellStyle name="常规 33 35 16 2" xfId="34700"/>
    <cellStyle name="常规 33 40 16 2" xfId="34701"/>
    <cellStyle name="常规 33 35 17" xfId="34702"/>
    <cellStyle name="常规 33 40 17" xfId="34703"/>
    <cellStyle name="常规 33 35 17 2" xfId="34704"/>
    <cellStyle name="常规 33 40 17 2" xfId="34705"/>
    <cellStyle name="常规 33 35 2" xfId="34706"/>
    <cellStyle name="常规 33 40 2" xfId="34707"/>
    <cellStyle name="常规 33 35 2 2" xfId="34708"/>
    <cellStyle name="常规 33 40 2 2" xfId="34709"/>
    <cellStyle name="常规 33 35 3" xfId="34710"/>
    <cellStyle name="常规 33 40 3" xfId="34711"/>
    <cellStyle name="常规 33 35 3 2" xfId="34712"/>
    <cellStyle name="常规 33 40 3 2" xfId="34713"/>
    <cellStyle name="常规 33 35 4" xfId="34714"/>
    <cellStyle name="常规 33 40 4" xfId="34715"/>
    <cellStyle name="常规 33 35 4 2" xfId="34716"/>
    <cellStyle name="常规 33 40 4 2" xfId="34717"/>
    <cellStyle name="常规 33 35 5" xfId="34718"/>
    <cellStyle name="常规 33 40 5" xfId="34719"/>
    <cellStyle name="常规 33 35 5 2" xfId="34720"/>
    <cellStyle name="常规 33 40 5 2" xfId="34721"/>
    <cellStyle name="常规 33 35 6 2" xfId="34722"/>
    <cellStyle name="常规 33 40 6 2" xfId="34723"/>
    <cellStyle name="常规 33 35 8 2" xfId="34724"/>
    <cellStyle name="常规 33 40 8 2" xfId="34725"/>
    <cellStyle name="常规 33 35 9" xfId="34726"/>
    <cellStyle name="常规 33 40 9" xfId="34727"/>
    <cellStyle name="常规 33 35 9 2" xfId="34728"/>
    <cellStyle name="常规 33 40 9 2" xfId="34729"/>
    <cellStyle name="常规 33 36" xfId="34730"/>
    <cellStyle name="常规 33 41" xfId="34731"/>
    <cellStyle name="常规 33 36 11 2" xfId="34732"/>
    <cellStyle name="常规 33 41 11 2" xfId="34733"/>
    <cellStyle name="常规 33 36 12" xfId="34734"/>
    <cellStyle name="常规 33 41 12" xfId="34735"/>
    <cellStyle name="常规 33 36 12 2" xfId="34736"/>
    <cellStyle name="常规 33 41 12 2" xfId="34737"/>
    <cellStyle name="常规 33 36 14" xfId="34738"/>
    <cellStyle name="常规 33 41 14" xfId="34739"/>
    <cellStyle name="常规 33 36 14 2" xfId="34740"/>
    <cellStyle name="常规 33 41 14 2" xfId="34741"/>
    <cellStyle name="常规 33 36 15" xfId="34742"/>
    <cellStyle name="常规 33 41 15" xfId="34743"/>
    <cellStyle name="常规 33 36 16 2" xfId="34744"/>
    <cellStyle name="常规 33 41 16 2" xfId="34745"/>
    <cellStyle name="常规 33 36 17" xfId="34746"/>
    <cellStyle name="常规 33 41 17" xfId="34747"/>
    <cellStyle name="常规 33 36 17 2" xfId="34748"/>
    <cellStyle name="常规 33 41 17 2" xfId="34749"/>
    <cellStyle name="常规 33 36 2" xfId="34750"/>
    <cellStyle name="常规 33 41 2" xfId="34751"/>
    <cellStyle name="常规 33 36 2 2" xfId="34752"/>
    <cellStyle name="常规 33 41 2 2" xfId="34753"/>
    <cellStyle name="常规 33 36 3" xfId="34754"/>
    <cellStyle name="常规 33 41 3" xfId="34755"/>
    <cellStyle name="常规 7 13 10" xfId="34756"/>
    <cellStyle name="常规 33 36 3 2" xfId="34757"/>
    <cellStyle name="常规 33 41 3 2" xfId="34758"/>
    <cellStyle name="常规 33 36 4" xfId="34759"/>
    <cellStyle name="常规 33 41 4" xfId="34760"/>
    <cellStyle name="常规 33 36 4 2" xfId="34761"/>
    <cellStyle name="常规 33 41 4 2" xfId="34762"/>
    <cellStyle name="常规 33 36 5" xfId="34763"/>
    <cellStyle name="常规 33 41 5" xfId="34764"/>
    <cellStyle name="常规 33 36 5 2" xfId="34765"/>
    <cellStyle name="常规 33 41 5 2" xfId="34766"/>
    <cellStyle name="常规 33 36 6 2" xfId="34767"/>
    <cellStyle name="常规 33 41 6 2" xfId="34768"/>
    <cellStyle name="常规 33 36 7 2" xfId="34769"/>
    <cellStyle name="常规 33 41 7 2" xfId="34770"/>
    <cellStyle name="常规 7 14 10" xfId="34771"/>
    <cellStyle name="常规 33 36 8 2" xfId="34772"/>
    <cellStyle name="常规 33 41 8 2" xfId="34773"/>
    <cellStyle name="常规 33 36 9" xfId="34774"/>
    <cellStyle name="常规 33 41 9" xfId="34775"/>
    <cellStyle name="常规 33 37 17" xfId="34776"/>
    <cellStyle name="常规 33 42 17" xfId="34777"/>
    <cellStyle name="常规 33 37 17 2" xfId="34778"/>
    <cellStyle name="常规 33 42 17 2" xfId="34779"/>
    <cellStyle name="常规 33 37 18" xfId="34780"/>
    <cellStyle name="常规 33 42 18" xfId="34781"/>
    <cellStyle name="常规 6 8 2 2" xfId="34782"/>
    <cellStyle name="常规 33 37 2" xfId="34783"/>
    <cellStyle name="常规 33 42 2" xfId="34784"/>
    <cellStyle name="常规 6 8 2 2 2" xfId="34785"/>
    <cellStyle name="常规 33 37 2 2" xfId="34786"/>
    <cellStyle name="常规 33 42 2 2" xfId="34787"/>
    <cellStyle name="常规 6 8 2 3" xfId="34788"/>
    <cellStyle name="常规 33 37 3" xfId="34789"/>
    <cellStyle name="常规 33 42 3" xfId="34790"/>
    <cellStyle name="常规 7 23 10" xfId="34791"/>
    <cellStyle name="常规 7 18 10" xfId="34792"/>
    <cellStyle name="常规 6 8 2 3 2" xfId="34793"/>
    <cellStyle name="常规 33 37 3 2" xfId="34794"/>
    <cellStyle name="常规 33 42 3 2" xfId="34795"/>
    <cellStyle name="常规 6 8 2 4" xfId="34796"/>
    <cellStyle name="常规 33 37 4" xfId="34797"/>
    <cellStyle name="常规 33 42 4" xfId="34798"/>
    <cellStyle name="常规 6 8 3" xfId="34799"/>
    <cellStyle name="常规 33 38" xfId="34800"/>
    <cellStyle name="常规 33 43" xfId="34801"/>
    <cellStyle name="常规 33 38 10" xfId="34802"/>
    <cellStyle name="常规 33 43 10" xfId="34803"/>
    <cellStyle name="常规 33 38 10 2" xfId="34804"/>
    <cellStyle name="常规 33 43 10 2" xfId="34805"/>
    <cellStyle name="常规 33 38 11" xfId="34806"/>
    <cellStyle name="常规 33 43 11" xfId="34807"/>
    <cellStyle name="常规 8 47 11" xfId="34808"/>
    <cellStyle name="常规 33 38 11 2" xfId="34809"/>
    <cellStyle name="常规 33 43 11 2" xfId="34810"/>
    <cellStyle name="常规 33 38 12" xfId="34811"/>
    <cellStyle name="常规 33 43 12" xfId="34812"/>
    <cellStyle name="常规 33 38 12 2" xfId="34813"/>
    <cellStyle name="常规 33 43 12 2" xfId="34814"/>
    <cellStyle name="常规 33 38 13" xfId="34815"/>
    <cellStyle name="常规 33 43 13" xfId="34816"/>
    <cellStyle name="常规 33 38 13 2" xfId="34817"/>
    <cellStyle name="常规 33 43 13 2" xfId="34818"/>
    <cellStyle name="常规 33 38 14 2" xfId="34819"/>
    <cellStyle name="常规 33 43 14 2" xfId="34820"/>
    <cellStyle name="常规 33 38 15" xfId="34821"/>
    <cellStyle name="常规 33 43 15" xfId="34822"/>
    <cellStyle name="常规 33 38 15 2" xfId="34823"/>
    <cellStyle name="常规 33 43 15 2" xfId="34824"/>
    <cellStyle name="常规 6 8 3 2" xfId="34825"/>
    <cellStyle name="常规 33 43 2" xfId="34826"/>
    <cellStyle name="常规 33 38 2" xfId="34827"/>
    <cellStyle name="常规 6 8 3 2 2" xfId="34828"/>
    <cellStyle name="常规 33 43 2 2" xfId="34829"/>
    <cellStyle name="常规 33 38 2 2" xfId="34830"/>
    <cellStyle name="常规 6 8 3 3" xfId="34831"/>
    <cellStyle name="常规 33 43 3" xfId="34832"/>
    <cellStyle name="常规 33 38 3" xfId="34833"/>
    <cellStyle name="常规 6 8 3 4" xfId="34834"/>
    <cellStyle name="常规 33 43 4" xfId="34835"/>
    <cellStyle name="常规 33 38 4" xfId="34836"/>
    <cellStyle name="常规 33 43 4 2" xfId="34837"/>
    <cellStyle name="常规 33 38 4 2" xfId="34838"/>
    <cellStyle name="常规 33 43 5" xfId="34839"/>
    <cellStyle name="常规 33 38 5" xfId="34840"/>
    <cellStyle name="常规 33 43 5 2" xfId="34841"/>
    <cellStyle name="常规 33 38 5 2" xfId="34842"/>
    <cellStyle name="常规 33 43 6 2" xfId="34843"/>
    <cellStyle name="常规 33 38 6 2" xfId="34844"/>
    <cellStyle name="常规 33 43 7 2" xfId="34845"/>
    <cellStyle name="常规 33 38 7 2" xfId="34846"/>
    <cellStyle name="常规 33 43 9" xfId="34847"/>
    <cellStyle name="常规 33 38 9" xfId="34848"/>
    <cellStyle name="常规 33 43 9 2" xfId="34849"/>
    <cellStyle name="常规 33 38 9 2" xfId="34850"/>
    <cellStyle name="常规 6 8 4" xfId="34851"/>
    <cellStyle name="常规 33 44" xfId="34852"/>
    <cellStyle name="常规 33 39" xfId="34853"/>
    <cellStyle name="常规 33 44 10" xfId="34854"/>
    <cellStyle name="常规 33 39 10" xfId="34855"/>
    <cellStyle name="常规 33 44 10 2" xfId="34856"/>
    <cellStyle name="常规 33 39 10 2" xfId="34857"/>
    <cellStyle name="常规 33 44 11" xfId="34858"/>
    <cellStyle name="常规 33 39 11" xfId="34859"/>
    <cellStyle name="常规 33 44 11 2" xfId="34860"/>
    <cellStyle name="常规 33 39 11 2" xfId="34861"/>
    <cellStyle name="常规 33 44 12" xfId="34862"/>
    <cellStyle name="常规 33 39 12" xfId="34863"/>
    <cellStyle name="常规 33 44 13" xfId="34864"/>
    <cellStyle name="常规 33 39 13" xfId="34865"/>
    <cellStyle name="常规 33 44 13 2" xfId="34866"/>
    <cellStyle name="常规 33 39 13 2" xfId="34867"/>
    <cellStyle name="计算 9 13" xfId="34868"/>
    <cellStyle name="常规 33 44 14 2" xfId="34869"/>
    <cellStyle name="常规 33 39 14 2" xfId="34870"/>
    <cellStyle name="常规 33 44 15" xfId="34871"/>
    <cellStyle name="常规 33 39 15" xfId="34872"/>
    <cellStyle name="常规 33 44 15 2" xfId="34873"/>
    <cellStyle name="常规 33 39 15 2" xfId="34874"/>
    <cellStyle name="常规 6 8 4 2" xfId="34875"/>
    <cellStyle name="常规 33 44 2" xfId="34876"/>
    <cellStyle name="常规 33 39 2" xfId="34877"/>
    <cellStyle name="常规 6 8 4 2 2" xfId="34878"/>
    <cellStyle name="常规 33 44 2 2" xfId="34879"/>
    <cellStyle name="常规 33 39 2 2" xfId="34880"/>
    <cellStyle name="常规 6 8 4 3" xfId="34881"/>
    <cellStyle name="常规 33 44 3" xfId="34882"/>
    <cellStyle name="常规 33 39 3" xfId="34883"/>
    <cellStyle name="常规 6 8 4 4" xfId="34884"/>
    <cellStyle name="常规 33 44 4" xfId="34885"/>
    <cellStyle name="常规 33 39 4" xfId="34886"/>
    <cellStyle name="常规 33 44 4 2" xfId="34887"/>
    <cellStyle name="常规 33 39 4 2" xfId="34888"/>
    <cellStyle name="常规 33 44 5" xfId="34889"/>
    <cellStyle name="常规 33 39 5" xfId="34890"/>
    <cellStyle name="常规 33 44 5 2" xfId="34891"/>
    <cellStyle name="常规 33 39 5 2" xfId="34892"/>
    <cellStyle name="常规 33 44 6" xfId="34893"/>
    <cellStyle name="常规 33 39 6" xfId="34894"/>
    <cellStyle name="常规 33 44 6 2" xfId="34895"/>
    <cellStyle name="常规 33 39 6 2" xfId="34896"/>
    <cellStyle name="常规 33 44 7 2" xfId="34897"/>
    <cellStyle name="常规 33 39 7 2" xfId="34898"/>
    <cellStyle name="常规 33 44 9" xfId="34899"/>
    <cellStyle name="常规 33 39 9" xfId="34900"/>
    <cellStyle name="常规 33 44 9 2" xfId="34901"/>
    <cellStyle name="常规 33 39 9 2" xfId="34902"/>
    <cellStyle name="常规 6 44 15 2" xfId="34903"/>
    <cellStyle name="常规 6 39 15 2" xfId="34904"/>
    <cellStyle name="常规 33 4 15 2" xfId="34905"/>
    <cellStyle name="常规 6 44 16 2" xfId="34906"/>
    <cellStyle name="常规 6 39 16 2" xfId="34907"/>
    <cellStyle name="常规 33 4 16 2" xfId="34908"/>
    <cellStyle name="常规 6 44 17 2" xfId="34909"/>
    <cellStyle name="常规 6 39 17 2" xfId="34910"/>
    <cellStyle name="常规 33 4 17 2" xfId="34911"/>
    <cellStyle name="常规 6 44 9 2" xfId="34912"/>
    <cellStyle name="常规 6 39 9 2" xfId="34913"/>
    <cellStyle name="常规 33 4 9 2" xfId="34914"/>
    <cellStyle name="常规 6 8 5" xfId="34915"/>
    <cellStyle name="常规 33 50" xfId="34916"/>
    <cellStyle name="常规 33 45" xfId="34917"/>
    <cellStyle name="常规 6 8 5 2" xfId="34918"/>
    <cellStyle name="常规 33 50 2" xfId="34919"/>
    <cellStyle name="常规 33 45 2" xfId="34920"/>
    <cellStyle name="常规 33 45 2 2" xfId="34921"/>
    <cellStyle name="常规 33 45 3" xfId="34922"/>
    <cellStyle name="常规 7 48 10" xfId="34923"/>
    <cellStyle name="常规 33 45 3 2" xfId="34924"/>
    <cellStyle name="常规 33 45 4" xfId="34925"/>
    <cellStyle name="常规 33 45 4 2" xfId="34926"/>
    <cellStyle name="常规 33 45 5" xfId="34927"/>
    <cellStyle name="常规 33 45 5 2" xfId="34928"/>
    <cellStyle name="常规 33 45 6" xfId="34929"/>
    <cellStyle name="常规 33 45 6 2" xfId="34930"/>
    <cellStyle name="常规 33 45 7 2" xfId="34931"/>
    <cellStyle name="常规 33 45 8" xfId="34932"/>
    <cellStyle name="常规 7 49 10" xfId="34933"/>
    <cellStyle name="常规 33 45 8 2" xfId="34934"/>
    <cellStyle name="常规 33 45 9" xfId="34935"/>
    <cellStyle name="常规 33 45 9 2" xfId="34936"/>
    <cellStyle name="常规 6 8 6" xfId="34937"/>
    <cellStyle name="常规 33 51" xfId="34938"/>
    <cellStyle name="常规 33 46" xfId="34939"/>
    <cellStyle name="常规 6 8 6 2" xfId="34940"/>
    <cellStyle name="常规 33 51 2" xfId="34941"/>
    <cellStyle name="常规 33 46 2" xfId="34942"/>
    <cellStyle name="常规 33 46 2 2" xfId="34943"/>
    <cellStyle name="常规 33 46 3" xfId="34944"/>
    <cellStyle name="常规 33 46 3 2" xfId="34945"/>
    <cellStyle name="常规 33 46 4" xfId="34946"/>
    <cellStyle name="常规 33 46 4 2" xfId="34947"/>
    <cellStyle name="常规 33 46 5" xfId="34948"/>
    <cellStyle name="常规 33 46 5 2" xfId="34949"/>
    <cellStyle name="常规 33 46 6" xfId="34950"/>
    <cellStyle name="常规 33 46 6 2" xfId="34951"/>
    <cellStyle name="常规 33 46 7" xfId="34952"/>
    <cellStyle name="常规 33 46 7 2" xfId="34953"/>
    <cellStyle name="常规 33 46 8" xfId="34954"/>
    <cellStyle name="常规 33 46 8 2" xfId="34955"/>
    <cellStyle name="常规 33 46 9" xfId="34956"/>
    <cellStyle name="常规 33 46 9 2" xfId="34957"/>
    <cellStyle name="常规 6 8 7" xfId="34958"/>
    <cellStyle name="常规 33 52" xfId="34959"/>
    <cellStyle name="常规 33 47" xfId="34960"/>
    <cellStyle name="常规 6 8 7 2" xfId="34961"/>
    <cellStyle name="常规 33 52 2" xfId="34962"/>
    <cellStyle name="常规 33 47 2" xfId="34963"/>
    <cellStyle name="常规 33 47 2 2" xfId="34964"/>
    <cellStyle name="常规 33 47 3" xfId="34965"/>
    <cellStyle name="常规 33 47 3 2" xfId="34966"/>
    <cellStyle name="常规 33 47 4" xfId="34967"/>
    <cellStyle name="常规 33 47 4 2" xfId="34968"/>
    <cellStyle name="常规 33 47 5" xfId="34969"/>
    <cellStyle name="常规 33 47 5 2" xfId="34970"/>
    <cellStyle name="常规 33 47 6" xfId="34971"/>
    <cellStyle name="常规 33 47 6 2" xfId="34972"/>
    <cellStyle name="常规 33 47 7" xfId="34973"/>
    <cellStyle name="常规 33 47 7 2" xfId="34974"/>
    <cellStyle name="常规 33 47 8" xfId="34975"/>
    <cellStyle name="常规 33 47 8 2" xfId="34976"/>
    <cellStyle name="常规 33 47 9" xfId="34977"/>
    <cellStyle name="常规 33 47 9 2" xfId="34978"/>
    <cellStyle name="常规 6 8 8" xfId="34979"/>
    <cellStyle name="常规 33 53" xfId="34980"/>
    <cellStyle name="常规 33 48" xfId="34981"/>
    <cellStyle name="常规 6 8 8 2" xfId="34982"/>
    <cellStyle name="常规 33 53 2" xfId="34983"/>
    <cellStyle name="常规 33 48 2" xfId="34984"/>
    <cellStyle name="常规 33 48 2 2" xfId="34985"/>
    <cellStyle name="常规 33 48 3" xfId="34986"/>
    <cellStyle name="常规 33 48 3 2" xfId="34987"/>
    <cellStyle name="常规 33 48 4" xfId="34988"/>
    <cellStyle name="常规 33 48 4 2" xfId="34989"/>
    <cellStyle name="常规 33 48 5" xfId="34990"/>
    <cellStyle name="常规 33 48 5 2" xfId="34991"/>
    <cellStyle name="常规 33 48 6" xfId="34992"/>
    <cellStyle name="常规 33 48 6 2" xfId="34993"/>
    <cellStyle name="常规 33 48 7" xfId="34994"/>
    <cellStyle name="常规 33 48 7 2" xfId="34995"/>
    <cellStyle name="常规 33 48 8" xfId="34996"/>
    <cellStyle name="常规 33 48 8 2" xfId="34997"/>
    <cellStyle name="常规 33 48 9" xfId="34998"/>
    <cellStyle name="常规 33 48 9 2" xfId="34999"/>
    <cellStyle name="常规 6 8 9" xfId="35000"/>
    <cellStyle name="常规 33 54" xfId="35001"/>
    <cellStyle name="常规 33 49" xfId="35002"/>
    <cellStyle name="常规 6 8 9 2" xfId="35003"/>
    <cellStyle name="常规 33 54 2" xfId="35004"/>
    <cellStyle name="常规 33 49 2" xfId="35005"/>
    <cellStyle name="常规 33 49 2 2" xfId="35006"/>
    <cellStyle name="常规 33 49 3" xfId="35007"/>
    <cellStyle name="常规 44 3 10" xfId="35008"/>
    <cellStyle name="常规 33 49 3 2" xfId="35009"/>
    <cellStyle name="常规 33 49 4" xfId="35010"/>
    <cellStyle name="常规 33 49 4 2" xfId="35011"/>
    <cellStyle name="常规 33 49 5" xfId="35012"/>
    <cellStyle name="常规 33 49 5 2" xfId="35013"/>
    <cellStyle name="常规 33 49 6" xfId="35014"/>
    <cellStyle name="常规 33 49 6 2" xfId="35015"/>
    <cellStyle name="常规 33 49 7" xfId="35016"/>
    <cellStyle name="常规 33 49 8" xfId="35017"/>
    <cellStyle name="常规 33 49 8 2" xfId="35018"/>
    <cellStyle name="常规 33 49 9" xfId="35019"/>
    <cellStyle name="常规 33 49 9 2" xfId="35020"/>
    <cellStyle name="常规 6 45 10" xfId="35021"/>
    <cellStyle name="常规 33 5 10" xfId="35022"/>
    <cellStyle name="常规 6 45 10 2" xfId="35023"/>
    <cellStyle name="常规 33 5 10 2" xfId="35024"/>
    <cellStyle name="常规 6 45 11" xfId="35025"/>
    <cellStyle name="常规 33 5 11" xfId="35026"/>
    <cellStyle name="常规 6 45 11 2" xfId="35027"/>
    <cellStyle name="常规 33 5 11 2" xfId="35028"/>
    <cellStyle name="常规 6 45 12" xfId="35029"/>
    <cellStyle name="常规 33 5 12" xfId="35030"/>
    <cellStyle name="常规 6 45 12 2" xfId="35031"/>
    <cellStyle name="常规 33 5 12 2" xfId="35032"/>
    <cellStyle name="常规 6 45 13" xfId="35033"/>
    <cellStyle name="常规 33 5 13" xfId="35034"/>
    <cellStyle name="常规 6 45 13 2" xfId="35035"/>
    <cellStyle name="常规 33 5 13 2" xfId="35036"/>
    <cellStyle name="常规 6 45 14" xfId="35037"/>
    <cellStyle name="常规 33 5 14" xfId="35038"/>
    <cellStyle name="常规 6 45 14 2" xfId="35039"/>
    <cellStyle name="常规 33 5 14 2" xfId="35040"/>
    <cellStyle name="常规 6 45 15" xfId="35041"/>
    <cellStyle name="常规 33 5 15" xfId="35042"/>
    <cellStyle name="常规 6 45 15 2" xfId="35043"/>
    <cellStyle name="常规 33 5 15 2" xfId="35044"/>
    <cellStyle name="常规 6 45 16" xfId="35045"/>
    <cellStyle name="常规 33 5 16" xfId="35046"/>
    <cellStyle name="常规 6 45 16 2" xfId="35047"/>
    <cellStyle name="常规 33 5 16 2" xfId="35048"/>
    <cellStyle name="常规 6 45 17" xfId="35049"/>
    <cellStyle name="常规 33 5 17" xfId="35050"/>
    <cellStyle name="常规 6 45 17 2" xfId="35051"/>
    <cellStyle name="常规 33 5 17 2" xfId="35052"/>
    <cellStyle name="常规 6 45 18" xfId="35053"/>
    <cellStyle name="常规 33 5 18" xfId="35054"/>
    <cellStyle name="常规 6 45 5 2" xfId="35055"/>
    <cellStyle name="常规 33 5 5 2" xfId="35056"/>
    <cellStyle name="常规 6 45 6 2" xfId="35057"/>
    <cellStyle name="常规 33 5 6 2" xfId="35058"/>
    <cellStyle name="常规 6 45 7 2" xfId="35059"/>
    <cellStyle name="常规 33 5 7 2" xfId="35060"/>
    <cellStyle name="常规 6 45 8" xfId="35061"/>
    <cellStyle name="常规 33 5 8" xfId="35062"/>
    <cellStyle name="常规 6 45 8 2" xfId="35063"/>
    <cellStyle name="常规 33 5 8 2" xfId="35064"/>
    <cellStyle name="常规 6 45 9" xfId="35065"/>
    <cellStyle name="常规 33 5 9" xfId="35066"/>
    <cellStyle name="常规 6 45 9 2" xfId="35067"/>
    <cellStyle name="常规 33 5 9 2" xfId="35068"/>
    <cellStyle name="常规 33 60" xfId="35069"/>
    <cellStyle name="常规 33 55" xfId="35070"/>
    <cellStyle name="常规 33 60 2" xfId="35071"/>
    <cellStyle name="常规 33 55 2" xfId="35072"/>
    <cellStyle name="常规 33 61" xfId="35073"/>
    <cellStyle name="常规 33 56" xfId="35074"/>
    <cellStyle name="常规 33 61 2" xfId="35075"/>
    <cellStyle name="常规 33 56 2" xfId="35076"/>
    <cellStyle name="常规 33 62" xfId="35077"/>
    <cellStyle name="常规 33 57" xfId="35078"/>
    <cellStyle name="常规 33 62 2" xfId="35079"/>
    <cellStyle name="常规 33 57 2" xfId="35080"/>
    <cellStyle name="常规 33 63" xfId="35081"/>
    <cellStyle name="常规 33 58" xfId="35082"/>
    <cellStyle name="常规 33 63 2" xfId="35083"/>
    <cellStyle name="常规 33 58 2" xfId="35084"/>
    <cellStyle name="常规 33 64" xfId="35085"/>
    <cellStyle name="常规 33 59" xfId="35086"/>
    <cellStyle name="常规 33 64 2" xfId="35087"/>
    <cellStyle name="常规 33 59 2" xfId="35088"/>
    <cellStyle name="强调文字颜色 5 8 7" xfId="35089"/>
    <cellStyle name="常规 6 46 10" xfId="35090"/>
    <cellStyle name="常规 33 6 10" xfId="35091"/>
    <cellStyle name="常规 6 46 10 2" xfId="35092"/>
    <cellStyle name="常规 33 6 10 2" xfId="35093"/>
    <cellStyle name="强调文字颜色 5 8 8" xfId="35094"/>
    <cellStyle name="常规 6 46 11" xfId="35095"/>
    <cellStyle name="常规 33 6 11" xfId="35096"/>
    <cellStyle name="常规 6 46 11 2" xfId="35097"/>
    <cellStyle name="常规 33 6 11 2" xfId="35098"/>
    <cellStyle name="常规 6 46 12" xfId="35099"/>
    <cellStyle name="常规 33 6 12" xfId="35100"/>
    <cellStyle name="常规 6 46 12 2" xfId="35101"/>
    <cellStyle name="常规 33 6 12 2" xfId="35102"/>
    <cellStyle name="常规 6 46 13" xfId="35103"/>
    <cellStyle name="常规 33 6 13" xfId="35104"/>
    <cellStyle name="常规 6 46 13 2" xfId="35105"/>
    <cellStyle name="常规 33 6 13 2" xfId="35106"/>
    <cellStyle name="常规 6 46 14" xfId="35107"/>
    <cellStyle name="常规 33 6 14" xfId="35108"/>
    <cellStyle name="常规 6 46 14 2" xfId="35109"/>
    <cellStyle name="常规 33 6 14 2" xfId="35110"/>
    <cellStyle name="常规 6 46 15" xfId="35111"/>
    <cellStyle name="常规 33 6 15" xfId="35112"/>
    <cellStyle name="常规 6 46 15 2" xfId="35113"/>
    <cellStyle name="常规 33 6 15 2" xfId="35114"/>
    <cellStyle name="常规 6 46 16" xfId="35115"/>
    <cellStyle name="常规 33 6 16" xfId="35116"/>
    <cellStyle name="常规 6 46 16 2" xfId="35117"/>
    <cellStyle name="常规 33 6 16 2" xfId="35118"/>
    <cellStyle name="常规 6 46 17" xfId="35119"/>
    <cellStyle name="常规 33 6 17" xfId="35120"/>
    <cellStyle name="常规 6 46 17 2" xfId="35121"/>
    <cellStyle name="常规 33 6 17 2" xfId="35122"/>
    <cellStyle name="常规 6 46 18" xfId="35123"/>
    <cellStyle name="常规 33 6 18" xfId="35124"/>
    <cellStyle name="常规 6 46 4 2" xfId="35125"/>
    <cellStyle name="常规 33 6 4 2" xfId="35126"/>
    <cellStyle name="常规 6 46 5 2" xfId="35127"/>
    <cellStyle name="常规 33 6 5 2" xfId="35128"/>
    <cellStyle name="常规 6 46 6 2" xfId="35129"/>
    <cellStyle name="常规 33 6 6 2" xfId="35130"/>
    <cellStyle name="常规 6 46 7 2" xfId="35131"/>
    <cellStyle name="常规 33 6 7 2" xfId="35132"/>
    <cellStyle name="常规 6 46 8" xfId="35133"/>
    <cellStyle name="常规 33 6 8" xfId="35134"/>
    <cellStyle name="常规 6 46 8 2" xfId="35135"/>
    <cellStyle name="常规 33 6 8 2" xfId="35136"/>
    <cellStyle name="常规 6 46 9" xfId="35137"/>
    <cellStyle name="常规 33 6 9" xfId="35138"/>
    <cellStyle name="常规 6 46 9 2" xfId="35139"/>
    <cellStyle name="常规 33 6 9 2" xfId="35140"/>
    <cellStyle name="常规 33 70" xfId="35141"/>
    <cellStyle name="常规 33 65" xfId="35142"/>
    <cellStyle name="常规 33 70 2" xfId="35143"/>
    <cellStyle name="常规 33 65 2" xfId="35144"/>
    <cellStyle name="常规 33 71" xfId="35145"/>
    <cellStyle name="常规 33 66" xfId="35146"/>
    <cellStyle name="常规 33 71 2" xfId="35147"/>
    <cellStyle name="常规 33 66 2" xfId="35148"/>
    <cellStyle name="常规 33 72" xfId="35149"/>
    <cellStyle name="常规 33 67" xfId="35150"/>
    <cellStyle name="常规 33 72 2" xfId="35151"/>
    <cellStyle name="常规 33 67 2" xfId="35152"/>
    <cellStyle name="常规 33 73" xfId="35153"/>
    <cellStyle name="常规 33 68" xfId="35154"/>
    <cellStyle name="常规 33 73 2" xfId="35155"/>
    <cellStyle name="常规 33 68 2" xfId="35156"/>
    <cellStyle name="常规 33 74" xfId="35157"/>
    <cellStyle name="常规 33 69" xfId="35158"/>
    <cellStyle name="常规 33 74 2" xfId="35159"/>
    <cellStyle name="常规 33 69 2" xfId="35160"/>
    <cellStyle name="常规 6 47 10" xfId="35161"/>
    <cellStyle name="常规 33 7 10" xfId="35162"/>
    <cellStyle name="常规 6 47 10 2" xfId="35163"/>
    <cellStyle name="常规 33 7 10 2" xfId="35164"/>
    <cellStyle name="常规 6 47 11 2" xfId="35165"/>
    <cellStyle name="常规 33 7 11 2" xfId="35166"/>
    <cellStyle name="常规 6 47 12" xfId="35167"/>
    <cellStyle name="常规 33 7 12" xfId="35168"/>
    <cellStyle name="常规 6 47 12 2" xfId="35169"/>
    <cellStyle name="常规 33 7 12 2" xfId="35170"/>
    <cellStyle name="常规 6 47 13" xfId="35171"/>
    <cellStyle name="常规 33 7 13" xfId="35172"/>
    <cellStyle name="常规 7 30 10" xfId="35173"/>
    <cellStyle name="常规 7 25 10" xfId="35174"/>
    <cellStyle name="常规 6 47 13 2" xfId="35175"/>
    <cellStyle name="常规 33 7 13 2" xfId="35176"/>
    <cellStyle name="常规 6 47 14" xfId="35177"/>
    <cellStyle name="常规 33 7 14" xfId="35178"/>
    <cellStyle name="常规 6 47 14 2" xfId="35179"/>
    <cellStyle name="常规 33 7 14 2" xfId="35180"/>
    <cellStyle name="常规 6 47 15" xfId="35181"/>
    <cellStyle name="常规 33 7 15" xfId="35182"/>
    <cellStyle name="常规 6 47 15 2" xfId="35183"/>
    <cellStyle name="常规 33 7 15 2" xfId="35184"/>
    <cellStyle name="常规 6 47 16" xfId="35185"/>
    <cellStyle name="常规 33 7 16" xfId="35186"/>
    <cellStyle name="常规 6 47 16 2" xfId="35187"/>
    <cellStyle name="常规 33 7 16 2" xfId="35188"/>
    <cellStyle name="常规 6 47 17" xfId="35189"/>
    <cellStyle name="常规 33 7 17" xfId="35190"/>
    <cellStyle name="常规 6 47 17 2" xfId="35191"/>
    <cellStyle name="常规 33 7 17 2" xfId="35192"/>
    <cellStyle name="常规 6 47 18" xfId="35193"/>
    <cellStyle name="常规 33 7 18" xfId="35194"/>
    <cellStyle name="常规 6 52 3 2" xfId="35195"/>
    <cellStyle name="常规 6 47 3 2" xfId="35196"/>
    <cellStyle name="常规 33 7 3 2" xfId="35197"/>
    <cellStyle name="常规 6 47 4 2" xfId="35198"/>
    <cellStyle name="常规 33 7 4 2" xfId="35199"/>
    <cellStyle name="常规 6 47 5 2" xfId="35200"/>
    <cellStyle name="常规 33 7 5 2" xfId="35201"/>
    <cellStyle name="常规 6 47 6 2" xfId="35202"/>
    <cellStyle name="常规 33 7 6 2" xfId="35203"/>
    <cellStyle name="常规 6 47 7" xfId="35204"/>
    <cellStyle name="常规 33 7 7" xfId="35205"/>
    <cellStyle name="常规 6 47 7 2" xfId="35206"/>
    <cellStyle name="常规 33 7 7 2" xfId="35207"/>
    <cellStyle name="常规 6 47 8" xfId="35208"/>
    <cellStyle name="常规 33 7 8" xfId="35209"/>
    <cellStyle name="常规 6 47 9" xfId="35210"/>
    <cellStyle name="常规 33 7 9" xfId="35211"/>
    <cellStyle name="常规 6 47 9 2" xfId="35212"/>
    <cellStyle name="常规 33 7 9 2" xfId="35213"/>
    <cellStyle name="常规 33 76" xfId="35214"/>
    <cellStyle name="常规 33 77" xfId="35215"/>
    <cellStyle name="常规 33 78" xfId="35216"/>
    <cellStyle name="常规 33 79" xfId="35217"/>
    <cellStyle name="常规 6 48 10" xfId="35218"/>
    <cellStyle name="常规 33 8 10" xfId="35219"/>
    <cellStyle name="常规 6 48 10 2" xfId="35220"/>
    <cellStyle name="常规 33 8 10 2" xfId="35221"/>
    <cellStyle name="常规 6 48 11 2" xfId="35222"/>
    <cellStyle name="常规 33 8 11 2" xfId="35223"/>
    <cellStyle name="常规 6 48 12" xfId="35224"/>
    <cellStyle name="常规 33 8 12" xfId="35225"/>
    <cellStyle name="常规 6 48 12 2" xfId="35226"/>
    <cellStyle name="常规 33 8 12 2" xfId="35227"/>
    <cellStyle name="常规 6 48 13" xfId="35228"/>
    <cellStyle name="常规 33 8 13" xfId="35229"/>
    <cellStyle name="常规 6 48 13 2" xfId="35230"/>
    <cellStyle name="常规 33 8 13 2" xfId="35231"/>
    <cellStyle name="常规 6 48 14" xfId="35232"/>
    <cellStyle name="常规 33 8 14" xfId="35233"/>
    <cellStyle name="常规 6 48 14 2" xfId="35234"/>
    <cellStyle name="常规 33 8 14 2" xfId="35235"/>
    <cellStyle name="常规 6 48 15" xfId="35236"/>
    <cellStyle name="常规 33 8 15" xfId="35237"/>
    <cellStyle name="常规 33 8 15 2" xfId="35238"/>
    <cellStyle name="常规 33 8 16" xfId="35239"/>
    <cellStyle name="常规 33 8 16 2" xfId="35240"/>
    <cellStyle name="常规 33 8 17" xfId="35241"/>
    <cellStyle name="常规 33 8 17 2" xfId="35242"/>
    <cellStyle name="常规 33 8 18" xfId="35243"/>
    <cellStyle name="常规 6 53 2 2" xfId="35244"/>
    <cellStyle name="常规 6 48 2 2" xfId="35245"/>
    <cellStyle name="常规 33 8 2 2" xfId="35246"/>
    <cellStyle name="常规 6 53 3 2" xfId="35247"/>
    <cellStyle name="常规 6 48 3 2" xfId="35248"/>
    <cellStyle name="常规 33 8 3 2" xfId="35249"/>
    <cellStyle name="常规 6 53 4" xfId="35250"/>
    <cellStyle name="常规 6 48 4" xfId="35251"/>
    <cellStyle name="常规 33 8 4" xfId="35252"/>
    <cellStyle name="常规 6 48 4 2" xfId="35253"/>
    <cellStyle name="常规 33 8 4 2" xfId="35254"/>
    <cellStyle name="常规 6 48 5" xfId="35255"/>
    <cellStyle name="常规 33 8 5" xfId="35256"/>
    <cellStyle name="常规 6 48 5 2" xfId="35257"/>
    <cellStyle name="常规 33 8 5 2" xfId="35258"/>
    <cellStyle name="常规 6 48 6" xfId="35259"/>
    <cellStyle name="常规 33 8 6" xfId="35260"/>
    <cellStyle name="常规 6 48 6 2" xfId="35261"/>
    <cellStyle name="常规 33 8 6 2" xfId="35262"/>
    <cellStyle name="常规 6 48 7" xfId="35263"/>
    <cellStyle name="常规 33 8 7" xfId="35264"/>
    <cellStyle name="常规 6 48 7 2" xfId="35265"/>
    <cellStyle name="常规 33 8 7 2" xfId="35266"/>
    <cellStyle name="常规 6 48 8" xfId="35267"/>
    <cellStyle name="常规 33 8 8" xfId="35268"/>
    <cellStyle name="常规 6 48 8 2" xfId="35269"/>
    <cellStyle name="常规 33 8 8 2" xfId="35270"/>
    <cellStyle name="常规 6 48 9" xfId="35271"/>
    <cellStyle name="常规 33 8 9" xfId="35272"/>
    <cellStyle name="常规 6 48 9 2" xfId="35273"/>
    <cellStyle name="常规 33 8 9 2" xfId="35274"/>
    <cellStyle name="常规 6 49 10" xfId="35275"/>
    <cellStyle name="常规 33 9 10" xfId="35276"/>
    <cellStyle name="汇总 2 5 5" xfId="35277"/>
    <cellStyle name="常规 6 49 10 2" xfId="35278"/>
    <cellStyle name="常规 33 9 10 2" xfId="35279"/>
    <cellStyle name="常规 6 49 11" xfId="35280"/>
    <cellStyle name="常规 33 9 11" xfId="35281"/>
    <cellStyle name="汇总 2 6 5" xfId="35282"/>
    <cellStyle name="常规 6 49 11 2" xfId="35283"/>
    <cellStyle name="常规 33 9 11 2" xfId="35284"/>
    <cellStyle name="常规 6 49 12" xfId="35285"/>
    <cellStyle name="常规 33 9 12" xfId="35286"/>
    <cellStyle name="汇总 2 7 5" xfId="35287"/>
    <cellStyle name="常规 6 49 12 2" xfId="35288"/>
    <cellStyle name="常规 33 9 12 2" xfId="35289"/>
    <cellStyle name="常规 6 49 13" xfId="35290"/>
    <cellStyle name="常规 33 9 13" xfId="35291"/>
    <cellStyle name="汇总 2 8 5" xfId="35292"/>
    <cellStyle name="常规 6 49 13 2" xfId="35293"/>
    <cellStyle name="常规 33 9 13 2" xfId="35294"/>
    <cellStyle name="常规 6 49 14" xfId="35295"/>
    <cellStyle name="常规 33 9 14" xfId="35296"/>
    <cellStyle name="汇总 2 9 5" xfId="35297"/>
    <cellStyle name="常规 6 49 14 2" xfId="35298"/>
    <cellStyle name="常规 33 9 14 2" xfId="35299"/>
    <cellStyle name="常规 6 49 15" xfId="35300"/>
    <cellStyle name="常规 33 9 15" xfId="35301"/>
    <cellStyle name="常规 33 9 15 2" xfId="35302"/>
    <cellStyle name="常规 33 9 16" xfId="35303"/>
    <cellStyle name="常规 33 9 16 2" xfId="35304"/>
    <cellStyle name="常规 33 9 17" xfId="35305"/>
    <cellStyle name="常规 33 9 17 2" xfId="35306"/>
    <cellStyle name="常规 33 9 18" xfId="35307"/>
    <cellStyle name="常规 6 54 2 2" xfId="35308"/>
    <cellStyle name="常规 6 49 2 2" xfId="35309"/>
    <cellStyle name="常规 33 9 2 2" xfId="35310"/>
    <cellStyle name="常规 6 54 3 2" xfId="35311"/>
    <cellStyle name="常规 6 49 3 2" xfId="35312"/>
    <cellStyle name="常规 33 9 3 2" xfId="35313"/>
    <cellStyle name="常规 6 54 4" xfId="35314"/>
    <cellStyle name="常规 6 49 4" xfId="35315"/>
    <cellStyle name="常规 33 9 4" xfId="35316"/>
    <cellStyle name="常规 6 49 4 2" xfId="35317"/>
    <cellStyle name="常规 33 9 4 2" xfId="35318"/>
    <cellStyle name="常规 6 49 5" xfId="35319"/>
    <cellStyle name="常规 33 9 5" xfId="35320"/>
    <cellStyle name="常规 6 49 5 2" xfId="35321"/>
    <cellStyle name="常规 33 9 5 2" xfId="35322"/>
    <cellStyle name="常规 6 49 6" xfId="35323"/>
    <cellStyle name="常规 33 9 6" xfId="35324"/>
    <cellStyle name="常规 6 49 6 2" xfId="35325"/>
    <cellStyle name="常规 33 9 6 2" xfId="35326"/>
    <cellStyle name="常规 6 49 7" xfId="35327"/>
    <cellStyle name="常规 33 9 7" xfId="35328"/>
    <cellStyle name="常规 6 49 7 2" xfId="35329"/>
    <cellStyle name="常规 33 9 7 2" xfId="35330"/>
    <cellStyle name="常规 6 49 8" xfId="35331"/>
    <cellStyle name="常规 33 9 8" xfId="35332"/>
    <cellStyle name="常规 6 49 8 2" xfId="35333"/>
    <cellStyle name="常规 33 9 8 2" xfId="35334"/>
    <cellStyle name="常规 6 49 9" xfId="35335"/>
    <cellStyle name="常规 33 9 9" xfId="35336"/>
    <cellStyle name="常规 6 49 9 2" xfId="35337"/>
    <cellStyle name="常规 33 9 9 2" xfId="35338"/>
    <cellStyle name="常规 40" xfId="35339"/>
    <cellStyle name="常规 35" xfId="35340"/>
    <cellStyle name="常规 40 10" xfId="35341"/>
    <cellStyle name="常规 35 10" xfId="35342"/>
    <cellStyle name="常规 40 10 2" xfId="35343"/>
    <cellStyle name="常规 35 10 2" xfId="35344"/>
    <cellStyle name="常规 73 2 2" xfId="35345"/>
    <cellStyle name="常规 68 2 2" xfId="35346"/>
    <cellStyle name="常规 40 11" xfId="35347"/>
    <cellStyle name="常规 35 11" xfId="35348"/>
    <cellStyle name="常规 73 2 2 2" xfId="35349"/>
    <cellStyle name="常规 68 2 2 2" xfId="35350"/>
    <cellStyle name="常规 40 11 2" xfId="35351"/>
    <cellStyle name="常规 35 11 2" xfId="35352"/>
    <cellStyle name="常规 73 2 3" xfId="35353"/>
    <cellStyle name="常规 68 2 3" xfId="35354"/>
    <cellStyle name="常规 40 12" xfId="35355"/>
    <cellStyle name="常规 35 12" xfId="35356"/>
    <cellStyle name="常规 73 2 3 2" xfId="35357"/>
    <cellStyle name="常规 68 2 3 2" xfId="35358"/>
    <cellStyle name="常规 40 12 2" xfId="35359"/>
    <cellStyle name="常规 35 12 2" xfId="35360"/>
    <cellStyle name="常规 73 2 4" xfId="35361"/>
    <cellStyle name="常规 68 2 4" xfId="35362"/>
    <cellStyle name="常规 40 13" xfId="35363"/>
    <cellStyle name="常规 35 13" xfId="35364"/>
    <cellStyle name="常规 40 13 2" xfId="35365"/>
    <cellStyle name="常规 35 13 2" xfId="35366"/>
    <cellStyle name="常规 40 14" xfId="35367"/>
    <cellStyle name="常规 35 14" xfId="35368"/>
    <cellStyle name="常规 40 14 2" xfId="35369"/>
    <cellStyle name="常规 35 14 2" xfId="35370"/>
    <cellStyle name="常规 40 20" xfId="35371"/>
    <cellStyle name="常规 40 15" xfId="35372"/>
    <cellStyle name="常规 35 20" xfId="35373"/>
    <cellStyle name="常规 35 15" xfId="35374"/>
    <cellStyle name="常规 40 15 2" xfId="35375"/>
    <cellStyle name="常规 35 15 2" xfId="35376"/>
    <cellStyle name="常规 40 21" xfId="35377"/>
    <cellStyle name="常规 40 16" xfId="35378"/>
    <cellStyle name="常规 35 21" xfId="35379"/>
    <cellStyle name="常规 35 16" xfId="35380"/>
    <cellStyle name="常规 40 16 2" xfId="35381"/>
    <cellStyle name="常规 35 16 2" xfId="35382"/>
    <cellStyle name="常规 40 22" xfId="35383"/>
    <cellStyle name="常规 40 17" xfId="35384"/>
    <cellStyle name="常规 35 22" xfId="35385"/>
    <cellStyle name="常规 35 17" xfId="35386"/>
    <cellStyle name="常规 40 17 2" xfId="35387"/>
    <cellStyle name="常规 35 17 2" xfId="35388"/>
    <cellStyle name="常规 40 23" xfId="35389"/>
    <cellStyle name="常规 40 18" xfId="35390"/>
    <cellStyle name="常规 35 23" xfId="35391"/>
    <cellStyle name="常规 35 18" xfId="35392"/>
    <cellStyle name="常规 35 18 2" xfId="35393"/>
    <cellStyle name="常规 40 24" xfId="35394"/>
    <cellStyle name="常规 40 19" xfId="35395"/>
    <cellStyle name="常规 35 24" xfId="35396"/>
    <cellStyle name="常规 35 19" xfId="35397"/>
    <cellStyle name="常规 40 19 2" xfId="35398"/>
    <cellStyle name="常规 35 19 2" xfId="35399"/>
    <cellStyle name="常规 40 2" xfId="35400"/>
    <cellStyle name="常规 35 2" xfId="35401"/>
    <cellStyle name="常规 40 2 2" xfId="35402"/>
    <cellStyle name="常规 35 2 2" xfId="35403"/>
    <cellStyle name="常规 40 2 2 2" xfId="35404"/>
    <cellStyle name="常规 35 2 2 2" xfId="35405"/>
    <cellStyle name="常规 40 2 3" xfId="35406"/>
    <cellStyle name="常规 35 2 3" xfId="35407"/>
    <cellStyle name="常规 40 2 3 2" xfId="35408"/>
    <cellStyle name="常规 35 2 3 2" xfId="35409"/>
    <cellStyle name="常规 40 2 4" xfId="35410"/>
    <cellStyle name="常规 35 2 4" xfId="35411"/>
    <cellStyle name="常规 40 2 4 2" xfId="35412"/>
    <cellStyle name="常规 35 2 4 2" xfId="35413"/>
    <cellStyle name="常规 40 2 5" xfId="35414"/>
    <cellStyle name="常规 35 2 5" xfId="35415"/>
    <cellStyle name="常规 40 2 6" xfId="35416"/>
    <cellStyle name="常规 35 2 6" xfId="35417"/>
    <cellStyle name="常规 40 2 7" xfId="35418"/>
    <cellStyle name="常规 35 2 7" xfId="35419"/>
    <cellStyle name="常规 40 2 8" xfId="35420"/>
    <cellStyle name="常规 35 2 8" xfId="35421"/>
    <cellStyle name="常规 40 2 9" xfId="35422"/>
    <cellStyle name="常规 35 2 9" xfId="35423"/>
    <cellStyle name="常规 40 30" xfId="35424"/>
    <cellStyle name="常规 40 25" xfId="35425"/>
    <cellStyle name="常规 35 25" xfId="35426"/>
    <cellStyle name="常规 40 3" xfId="35427"/>
    <cellStyle name="常规 35 3" xfId="35428"/>
    <cellStyle name="常规 40 3 2" xfId="35429"/>
    <cellStyle name="常规 35 3 2" xfId="35430"/>
    <cellStyle name="常规 40 3 2 2" xfId="35431"/>
    <cellStyle name="常规 35 3 2 2" xfId="35432"/>
    <cellStyle name="常规 40 3 3" xfId="35433"/>
    <cellStyle name="常规 35 3 3" xfId="35434"/>
    <cellStyle name="常规 40 3 3 2" xfId="35435"/>
    <cellStyle name="常规 35 3 3 2" xfId="35436"/>
    <cellStyle name="常规 40 3 4" xfId="35437"/>
    <cellStyle name="常规 35 3 4" xfId="35438"/>
    <cellStyle name="常规 40 3 4 2" xfId="35439"/>
    <cellStyle name="常规 35 3 4 2" xfId="35440"/>
    <cellStyle name="常规 40 3 5" xfId="35441"/>
    <cellStyle name="常规 35 3 5" xfId="35442"/>
    <cellStyle name="常规 40 3 6" xfId="35443"/>
    <cellStyle name="常规 35 3 6" xfId="35444"/>
    <cellStyle name="常规 40 3 7" xfId="35445"/>
    <cellStyle name="常规 35 3 7" xfId="35446"/>
    <cellStyle name="常规 40 3 8" xfId="35447"/>
    <cellStyle name="常规 35 3 8" xfId="35448"/>
    <cellStyle name="常规 40 3 9" xfId="35449"/>
    <cellStyle name="常规 35 3 9" xfId="35450"/>
    <cellStyle name="常规 40 4" xfId="35451"/>
    <cellStyle name="常规 35 4" xfId="35452"/>
    <cellStyle name="常规 40 4 2" xfId="35453"/>
    <cellStyle name="常规 35 4 2" xfId="35454"/>
    <cellStyle name="常规 40 4 2 2" xfId="35455"/>
    <cellStyle name="常规 35 4 2 2" xfId="35456"/>
    <cellStyle name="常规 40 4 3" xfId="35457"/>
    <cellStyle name="常规 35 4 3" xfId="35458"/>
    <cellStyle name="常规 40 4 3 2" xfId="35459"/>
    <cellStyle name="常规 35 4 3 2" xfId="35460"/>
    <cellStyle name="常规 40 4 4" xfId="35461"/>
    <cellStyle name="常规 35 4 4" xfId="35462"/>
    <cellStyle name="常规 35 4 4 2" xfId="35463"/>
    <cellStyle name="常规 35 4 5" xfId="35464"/>
    <cellStyle name="常规 35 4 6" xfId="35465"/>
    <cellStyle name="常规 35 4 7" xfId="35466"/>
    <cellStyle name="常规 35 4 8" xfId="35467"/>
    <cellStyle name="常规 35 4 9" xfId="35468"/>
    <cellStyle name="常规 40 5" xfId="35469"/>
    <cellStyle name="常规 35 5" xfId="35470"/>
    <cellStyle name="常规 40 5 2" xfId="35471"/>
    <cellStyle name="常规 35 5 2" xfId="35472"/>
    <cellStyle name="常规 40 6" xfId="35473"/>
    <cellStyle name="常规 35 6" xfId="35474"/>
    <cellStyle name="常规 40 6 2" xfId="35475"/>
    <cellStyle name="常规 35 6 2" xfId="35476"/>
    <cellStyle name="常规 40 7" xfId="35477"/>
    <cellStyle name="常规 35 7" xfId="35478"/>
    <cellStyle name="常规 40 7 2" xfId="35479"/>
    <cellStyle name="常规 35 7 2" xfId="35480"/>
    <cellStyle name="常规 40 8" xfId="35481"/>
    <cellStyle name="常规 35 8" xfId="35482"/>
    <cellStyle name="常规 40 8 2" xfId="35483"/>
    <cellStyle name="常规 35 8 2" xfId="35484"/>
    <cellStyle name="常规 40 9" xfId="35485"/>
    <cellStyle name="常规 35 9" xfId="35486"/>
    <cellStyle name="常规 40 9 2" xfId="35487"/>
    <cellStyle name="常规 35 9 2" xfId="35488"/>
    <cellStyle name="常规 41" xfId="35489"/>
    <cellStyle name="常规 36" xfId="35490"/>
    <cellStyle name="常规 41 10" xfId="35491"/>
    <cellStyle name="常规 36 10" xfId="35492"/>
    <cellStyle name="常规 41 10 2" xfId="35493"/>
    <cellStyle name="常规 36 10 2" xfId="35494"/>
    <cellStyle name="常规 73 7 2" xfId="35495"/>
    <cellStyle name="常规 68 7 2" xfId="35496"/>
    <cellStyle name="常规 41 11" xfId="35497"/>
    <cellStyle name="常规 36 11" xfId="35498"/>
    <cellStyle name="常规 41 11 2" xfId="35499"/>
    <cellStyle name="常规 36 11 2" xfId="35500"/>
    <cellStyle name="常规 41 12" xfId="35501"/>
    <cellStyle name="常规 36 12" xfId="35502"/>
    <cellStyle name="常规 41 12 2" xfId="35503"/>
    <cellStyle name="常规 36 12 2" xfId="35504"/>
    <cellStyle name="常规 41 13" xfId="35505"/>
    <cellStyle name="常规 36 13" xfId="35506"/>
    <cellStyle name="常规 41 13 2" xfId="35507"/>
    <cellStyle name="常规 36 13 2" xfId="35508"/>
    <cellStyle name="常规 41 14" xfId="35509"/>
    <cellStyle name="常规 36 14" xfId="35510"/>
    <cellStyle name="常规 41 14 2" xfId="35511"/>
    <cellStyle name="常规 36 14 2" xfId="35512"/>
    <cellStyle name="常规 41 20" xfId="35513"/>
    <cellStyle name="常规 41 15" xfId="35514"/>
    <cellStyle name="常规 36 20" xfId="35515"/>
    <cellStyle name="常规 36 15" xfId="35516"/>
    <cellStyle name="常规 41 15 2" xfId="35517"/>
    <cellStyle name="常规 36 15 2" xfId="35518"/>
    <cellStyle name="常规 41 21" xfId="35519"/>
    <cellStyle name="常规 41 16" xfId="35520"/>
    <cellStyle name="常规 36 21" xfId="35521"/>
    <cellStyle name="常规 36 16" xfId="35522"/>
    <cellStyle name="常规 41 16 2" xfId="35523"/>
    <cellStyle name="常规 36 16 2" xfId="35524"/>
    <cellStyle name="常规 41 22" xfId="35525"/>
    <cellStyle name="常规 41 17" xfId="35526"/>
    <cellStyle name="常规 36 22" xfId="35527"/>
    <cellStyle name="常规 36 17" xfId="35528"/>
    <cellStyle name="常规 41 17 2" xfId="35529"/>
    <cellStyle name="常规 36 17 2" xfId="35530"/>
    <cellStyle name="常规 41 23" xfId="35531"/>
    <cellStyle name="常规 41 18" xfId="35532"/>
    <cellStyle name="常规 36 23" xfId="35533"/>
    <cellStyle name="常规 36 18" xfId="35534"/>
    <cellStyle name="常规 41 18 2" xfId="35535"/>
    <cellStyle name="常规 36 18 2" xfId="35536"/>
    <cellStyle name="常规 41 24" xfId="35537"/>
    <cellStyle name="常规 41 19" xfId="35538"/>
    <cellStyle name="常规 36 24" xfId="35539"/>
    <cellStyle name="常规 36 19" xfId="35540"/>
    <cellStyle name="常规 41 2 2 2" xfId="35541"/>
    <cellStyle name="常规 36 2 2 2" xfId="35542"/>
    <cellStyle name="常规 41 2 3" xfId="35543"/>
    <cellStyle name="常规 36 2 3" xfId="35544"/>
    <cellStyle name="常规 41 2 3 2" xfId="35545"/>
    <cellStyle name="常规 36 2 3 2" xfId="35546"/>
    <cellStyle name="常规 41 2 4" xfId="35547"/>
    <cellStyle name="常规 36 2 4" xfId="35548"/>
    <cellStyle name="常规 41 2 4 2" xfId="35549"/>
    <cellStyle name="常规 36 2 4 2" xfId="35550"/>
    <cellStyle name="常规 41 2 5" xfId="35551"/>
    <cellStyle name="常规 36 2 5" xfId="35552"/>
    <cellStyle name="常规 41 2 6" xfId="35553"/>
    <cellStyle name="常规 36 2 6" xfId="35554"/>
    <cellStyle name="常规 41 2 7" xfId="35555"/>
    <cellStyle name="常规 36 2 7" xfId="35556"/>
    <cellStyle name="常规 41 2 8" xfId="35557"/>
    <cellStyle name="常规 36 2 8" xfId="35558"/>
    <cellStyle name="常规 41 2 9" xfId="35559"/>
    <cellStyle name="常规 36 2 9" xfId="35560"/>
    <cellStyle name="常规 41 3 2 2" xfId="35561"/>
    <cellStyle name="常规 36 3 2 2" xfId="35562"/>
    <cellStyle name="常规 41 4 2 2" xfId="35563"/>
    <cellStyle name="常规 36 4 2 2" xfId="35564"/>
    <cellStyle name="常规 41 4 3 2" xfId="35565"/>
    <cellStyle name="常规 36 4 3 2" xfId="35566"/>
    <cellStyle name="常规 41 4 4" xfId="35567"/>
    <cellStyle name="常规 36 4 4" xfId="35568"/>
    <cellStyle name="常规 41 5 2" xfId="35569"/>
    <cellStyle name="常规 36 5 2" xfId="35570"/>
    <cellStyle name="常规 41 6" xfId="35571"/>
    <cellStyle name="常规 36 6" xfId="35572"/>
    <cellStyle name="常规 41 6 2" xfId="35573"/>
    <cellStyle name="常规 36 6 2" xfId="35574"/>
    <cellStyle name="常规 41 7" xfId="35575"/>
    <cellStyle name="常规 36 7" xfId="35576"/>
    <cellStyle name="常规 41 7 2" xfId="35577"/>
    <cellStyle name="常规 36 7 2" xfId="35578"/>
    <cellStyle name="常规 41 8" xfId="35579"/>
    <cellStyle name="常规 36 8" xfId="35580"/>
    <cellStyle name="常规 41 8 2" xfId="35581"/>
    <cellStyle name="常规 36 8 2" xfId="35582"/>
    <cellStyle name="常规 41 9" xfId="35583"/>
    <cellStyle name="常规 36 9" xfId="35584"/>
    <cellStyle name="常规 41 9 2" xfId="35585"/>
    <cellStyle name="常规 36 9 2" xfId="35586"/>
    <cellStyle name="常规 42" xfId="35587"/>
    <cellStyle name="常规 37" xfId="35588"/>
    <cellStyle name="注释 9 2 2" xfId="35589"/>
    <cellStyle name="常规 42 10" xfId="35590"/>
    <cellStyle name="常规 37 10" xfId="35591"/>
    <cellStyle name="常规 42 10 2" xfId="35592"/>
    <cellStyle name="常规 37 10 2" xfId="35593"/>
    <cellStyle name="注释 9 2 3" xfId="35594"/>
    <cellStyle name="常规 42 11" xfId="35595"/>
    <cellStyle name="常规 37 11" xfId="35596"/>
    <cellStyle name="常规 42 11 2" xfId="35597"/>
    <cellStyle name="常规 37 11 2" xfId="35598"/>
    <cellStyle name="注释 9 2 4" xfId="35599"/>
    <cellStyle name="常规 42 12" xfId="35600"/>
    <cellStyle name="常规 37 12" xfId="35601"/>
    <cellStyle name="常规 42 12 2" xfId="35602"/>
    <cellStyle name="常规 37 12 2" xfId="35603"/>
    <cellStyle name="注释 9 2 5" xfId="35604"/>
    <cellStyle name="常规 42 13" xfId="35605"/>
    <cellStyle name="常规 37 13" xfId="35606"/>
    <cellStyle name="常规 42 13 2" xfId="35607"/>
    <cellStyle name="常规 37 13 2" xfId="35608"/>
    <cellStyle name="注释 9 2 6" xfId="35609"/>
    <cellStyle name="常规 42 14" xfId="35610"/>
    <cellStyle name="常规 37 14" xfId="35611"/>
    <cellStyle name="常规 42 14 2" xfId="35612"/>
    <cellStyle name="常规 37 14 2" xfId="35613"/>
    <cellStyle name="常规 42 20" xfId="35614"/>
    <cellStyle name="常规 42 15" xfId="35615"/>
    <cellStyle name="常规 37 20" xfId="35616"/>
    <cellStyle name="常规 37 15" xfId="35617"/>
    <cellStyle name="常规 42 15 2" xfId="35618"/>
    <cellStyle name="常规 37 15 2" xfId="35619"/>
    <cellStyle name="常规 42 21" xfId="35620"/>
    <cellStyle name="常规 42 16" xfId="35621"/>
    <cellStyle name="常规 37 21" xfId="35622"/>
    <cellStyle name="常规 37 16" xfId="35623"/>
    <cellStyle name="常规 42 16 2" xfId="35624"/>
    <cellStyle name="常规 37 16 2" xfId="35625"/>
    <cellStyle name="常规 42 22" xfId="35626"/>
    <cellStyle name="常规 42 17" xfId="35627"/>
    <cellStyle name="常规 37 22" xfId="35628"/>
    <cellStyle name="常规 37 17" xfId="35629"/>
    <cellStyle name="常规 42 17 2" xfId="35630"/>
    <cellStyle name="常规 37 17 2" xfId="35631"/>
    <cellStyle name="常规 42 23" xfId="35632"/>
    <cellStyle name="常规 42 18" xfId="35633"/>
    <cellStyle name="常规 37 23" xfId="35634"/>
    <cellStyle name="常规 37 18" xfId="35635"/>
    <cellStyle name="常规 42 24" xfId="35636"/>
    <cellStyle name="常规 42 19" xfId="35637"/>
    <cellStyle name="常规 37 24" xfId="35638"/>
    <cellStyle name="常规 37 19" xfId="35639"/>
    <cellStyle name="常规 42 19 2" xfId="35640"/>
    <cellStyle name="常规 37 19 2" xfId="35641"/>
    <cellStyle name="常规 42 2" xfId="35642"/>
    <cellStyle name="常规 37 2" xfId="35643"/>
    <cellStyle name="常规 42 2 2" xfId="35644"/>
    <cellStyle name="常规 37 2 2" xfId="35645"/>
    <cellStyle name="常规 42 2 2 2" xfId="35646"/>
    <cellStyle name="常规 37 2 2 2" xfId="35647"/>
    <cellStyle name="常规 42 2 3" xfId="35648"/>
    <cellStyle name="常规 37 2 3" xfId="35649"/>
    <cellStyle name="常规 42 2 3 2" xfId="35650"/>
    <cellStyle name="常规 37 2 3 2" xfId="35651"/>
    <cellStyle name="常规 42 2 4" xfId="35652"/>
    <cellStyle name="常规 37 2 4" xfId="35653"/>
    <cellStyle name="常规 42 2 4 2" xfId="35654"/>
    <cellStyle name="常规 37 2 4 2" xfId="35655"/>
    <cellStyle name="常规 42 2 5" xfId="35656"/>
    <cellStyle name="常规 37 2 5" xfId="35657"/>
    <cellStyle name="常规 42 2 6" xfId="35658"/>
    <cellStyle name="常规 37 2 6" xfId="35659"/>
    <cellStyle name="常规 42 2 7" xfId="35660"/>
    <cellStyle name="常规 37 2 7" xfId="35661"/>
    <cellStyle name="常规 42 2 8" xfId="35662"/>
    <cellStyle name="常规 37 2 8" xfId="35663"/>
    <cellStyle name="常规 42 2 9" xfId="35664"/>
    <cellStyle name="常规 37 2 9" xfId="35665"/>
    <cellStyle name="常规 37 25" xfId="35666"/>
    <cellStyle name="常规 42 3" xfId="35667"/>
    <cellStyle name="常规 37 3" xfId="35668"/>
    <cellStyle name="常规 42 3 2" xfId="35669"/>
    <cellStyle name="常规 37 3 2" xfId="35670"/>
    <cellStyle name="常规 42 3 2 2" xfId="35671"/>
    <cellStyle name="常规 37 3 2 2" xfId="35672"/>
    <cellStyle name="常规 42 3 3" xfId="35673"/>
    <cellStyle name="常规 37 3 3" xfId="35674"/>
    <cellStyle name="常规 42 3 3 2" xfId="35675"/>
    <cellStyle name="常规 37 3 3 2" xfId="35676"/>
    <cellStyle name="常规 42 3 4" xfId="35677"/>
    <cellStyle name="常规 37 3 4" xfId="35678"/>
    <cellStyle name="常规 42 3 4 2" xfId="35679"/>
    <cellStyle name="常规 37 3 4 2" xfId="35680"/>
    <cellStyle name="常规 42 3 5" xfId="35681"/>
    <cellStyle name="常规 37 3 5" xfId="35682"/>
    <cellStyle name="常规 42 3 6" xfId="35683"/>
    <cellStyle name="常规 37 3 6" xfId="35684"/>
    <cellStyle name="常规 42 3 7" xfId="35685"/>
    <cellStyle name="常规 37 3 7" xfId="35686"/>
    <cellStyle name="常规 42 3 8" xfId="35687"/>
    <cellStyle name="常规 37 3 8" xfId="35688"/>
    <cellStyle name="常规 42 3 9" xfId="35689"/>
    <cellStyle name="常规 37 3 9" xfId="35690"/>
    <cellStyle name="常规 42 4" xfId="35691"/>
    <cellStyle name="常规 37 4" xfId="35692"/>
    <cellStyle name="常规 42 4 2" xfId="35693"/>
    <cellStyle name="常规 37 4 2" xfId="35694"/>
    <cellStyle name="常规 42 4 2 2" xfId="35695"/>
    <cellStyle name="常规 37 4 2 2" xfId="35696"/>
    <cellStyle name="常规 42 4 3" xfId="35697"/>
    <cellStyle name="常规 37 4 3" xfId="35698"/>
    <cellStyle name="常规 42 4 3 2" xfId="35699"/>
    <cellStyle name="常规 37 4 3 2" xfId="35700"/>
    <cellStyle name="常规 42 4 4" xfId="35701"/>
    <cellStyle name="常规 37 4 4" xfId="35702"/>
    <cellStyle name="常规 42 5" xfId="35703"/>
    <cellStyle name="常规 37 5" xfId="35704"/>
    <cellStyle name="常规 42 5 2" xfId="35705"/>
    <cellStyle name="常规 37 5 2" xfId="35706"/>
    <cellStyle name="常规 42 6" xfId="35707"/>
    <cellStyle name="常规 37 6" xfId="35708"/>
    <cellStyle name="常规 42 6 2" xfId="35709"/>
    <cellStyle name="常规 37 6 2" xfId="35710"/>
    <cellStyle name="常规 42 7" xfId="35711"/>
    <cellStyle name="常规 37 7" xfId="35712"/>
    <cellStyle name="常规 42 7 2" xfId="35713"/>
    <cellStyle name="常规 37 7 2" xfId="35714"/>
    <cellStyle name="常规 42 8" xfId="35715"/>
    <cellStyle name="常规 37 8" xfId="35716"/>
    <cellStyle name="常规 42 8 2" xfId="35717"/>
    <cellStyle name="常规 37 8 2" xfId="35718"/>
    <cellStyle name="常规 42 9" xfId="35719"/>
    <cellStyle name="常规 37 9" xfId="35720"/>
    <cellStyle name="常规 42 9 2" xfId="35721"/>
    <cellStyle name="常规 37 9 2" xfId="35722"/>
    <cellStyle name="常规 43" xfId="35723"/>
    <cellStyle name="常规 38" xfId="35724"/>
    <cellStyle name="常规 43 10 2" xfId="35725"/>
    <cellStyle name="常规 38 10 2" xfId="35726"/>
    <cellStyle name="常规 8 49 13 2" xfId="35727"/>
    <cellStyle name="常规 43 10 3" xfId="35728"/>
    <cellStyle name="常规 38 10 3" xfId="35729"/>
    <cellStyle name="常规 43 11" xfId="35730"/>
    <cellStyle name="常规 38 11" xfId="35731"/>
    <cellStyle name="常规 43 11 2" xfId="35732"/>
    <cellStyle name="常规 38 11 2" xfId="35733"/>
    <cellStyle name="常规 43 12" xfId="35734"/>
    <cellStyle name="常规 38 12" xfId="35735"/>
    <cellStyle name="常规 43 12 2" xfId="35736"/>
    <cellStyle name="常规 38 12 2" xfId="35737"/>
    <cellStyle name="常规 43 13" xfId="35738"/>
    <cellStyle name="常规 38 13" xfId="35739"/>
    <cellStyle name="常规 43 13 2" xfId="35740"/>
    <cellStyle name="常规 38 13 2" xfId="35741"/>
    <cellStyle name="常规 43 14" xfId="35742"/>
    <cellStyle name="常规 38 14" xfId="35743"/>
    <cellStyle name="常规 43 14 2" xfId="35744"/>
    <cellStyle name="常规 38 14 2" xfId="35745"/>
    <cellStyle name="常规 43 20" xfId="35746"/>
    <cellStyle name="常规 43 15" xfId="35747"/>
    <cellStyle name="常规 38 20" xfId="35748"/>
    <cellStyle name="常规 38 15" xfId="35749"/>
    <cellStyle name="常规 43 15 2" xfId="35750"/>
    <cellStyle name="常规 38 15 2" xfId="35751"/>
    <cellStyle name="常规 43 21" xfId="35752"/>
    <cellStyle name="常规 43 16" xfId="35753"/>
    <cellStyle name="常规 38 21" xfId="35754"/>
    <cellStyle name="常规 38 16" xfId="35755"/>
    <cellStyle name="常规 43 16 2" xfId="35756"/>
    <cellStyle name="常规 38 16 2" xfId="35757"/>
    <cellStyle name="常规 43 22" xfId="35758"/>
    <cellStyle name="常规 43 17" xfId="35759"/>
    <cellStyle name="常规 38 22" xfId="35760"/>
    <cellStyle name="常规 38 17" xfId="35761"/>
    <cellStyle name="常规 43 17 2" xfId="35762"/>
    <cellStyle name="常规 38 17 2" xfId="35763"/>
    <cellStyle name="常规 43 23" xfId="35764"/>
    <cellStyle name="常规 43 18" xfId="35765"/>
    <cellStyle name="常规 38 23" xfId="35766"/>
    <cellStyle name="常规 38 18" xfId="35767"/>
    <cellStyle name="常规 43 18 2" xfId="35768"/>
    <cellStyle name="常规 38 18 2" xfId="35769"/>
    <cellStyle name="常规 43 24" xfId="35770"/>
    <cellStyle name="常规 43 19" xfId="35771"/>
    <cellStyle name="常规 38 24" xfId="35772"/>
    <cellStyle name="常规 38 19" xfId="35773"/>
    <cellStyle name="常规 7 42" xfId="35774"/>
    <cellStyle name="常规 7 37" xfId="35775"/>
    <cellStyle name="常规 43 2" xfId="35776"/>
    <cellStyle name="常规 38 2" xfId="35777"/>
    <cellStyle name="常规 7 42 10" xfId="35778"/>
    <cellStyle name="常规 7 37 10" xfId="35779"/>
    <cellStyle name="常规 43 2 10" xfId="35780"/>
    <cellStyle name="常规 38 2 10" xfId="35781"/>
    <cellStyle name="常规 7 42 2" xfId="35782"/>
    <cellStyle name="常规 7 37 2" xfId="35783"/>
    <cellStyle name="常规 43 2 2" xfId="35784"/>
    <cellStyle name="常规 38 2 2" xfId="35785"/>
    <cellStyle name="常规 7 42 2 2" xfId="35786"/>
    <cellStyle name="常规 7 37 2 2" xfId="35787"/>
    <cellStyle name="常规 43 2 2 2" xfId="35788"/>
    <cellStyle name="常规 38 2 2 2" xfId="35789"/>
    <cellStyle name="常规 7 42 3" xfId="35790"/>
    <cellStyle name="常规 7 37 3" xfId="35791"/>
    <cellStyle name="常规 43 2 3" xfId="35792"/>
    <cellStyle name="常规 38 2 3" xfId="35793"/>
    <cellStyle name="常规 7 42 3 2" xfId="35794"/>
    <cellStyle name="常规 7 37 3 2" xfId="35795"/>
    <cellStyle name="常规 43 2 3 2" xfId="35796"/>
    <cellStyle name="常规 38 2 3 2" xfId="35797"/>
    <cellStyle name="常规 7 42 4" xfId="35798"/>
    <cellStyle name="常规 7 37 4" xfId="35799"/>
    <cellStyle name="常规 43 2 4" xfId="35800"/>
    <cellStyle name="常规 38 2 4" xfId="35801"/>
    <cellStyle name="常规 7 42 4 2" xfId="35802"/>
    <cellStyle name="常规 7 37 4 2" xfId="35803"/>
    <cellStyle name="常规 43 2 4 2" xfId="35804"/>
    <cellStyle name="常规 38 2 4 2" xfId="35805"/>
    <cellStyle name="常规 7 42 5" xfId="35806"/>
    <cellStyle name="常规 7 37 5" xfId="35807"/>
    <cellStyle name="常规 43 2 5" xfId="35808"/>
    <cellStyle name="常规 38 2 5" xfId="35809"/>
    <cellStyle name="常规 7 42 6" xfId="35810"/>
    <cellStyle name="常规 7 37 6" xfId="35811"/>
    <cellStyle name="常规 43 2 6" xfId="35812"/>
    <cellStyle name="常规 38 2 6" xfId="35813"/>
    <cellStyle name="常规 7 42 7" xfId="35814"/>
    <cellStyle name="常规 7 37 7" xfId="35815"/>
    <cellStyle name="常规 43 2 7" xfId="35816"/>
    <cellStyle name="常规 38 2 7" xfId="35817"/>
    <cellStyle name="常规 7 42 8" xfId="35818"/>
    <cellStyle name="常规 7 37 8" xfId="35819"/>
    <cellStyle name="常规 43 2 8" xfId="35820"/>
    <cellStyle name="常规 38 2 8" xfId="35821"/>
    <cellStyle name="常规 7 42 9" xfId="35822"/>
    <cellStyle name="常规 7 37 9" xfId="35823"/>
    <cellStyle name="常规 43 2 9" xfId="35824"/>
    <cellStyle name="常规 38 2 9" xfId="35825"/>
    <cellStyle name="常规 7 43" xfId="35826"/>
    <cellStyle name="常规 7 38" xfId="35827"/>
    <cellStyle name="常规 43 3" xfId="35828"/>
    <cellStyle name="常规 38 3" xfId="35829"/>
    <cellStyle name="常规 7 43 2" xfId="35830"/>
    <cellStyle name="常规 7 38 2" xfId="35831"/>
    <cellStyle name="常规 43 3 2" xfId="35832"/>
    <cellStyle name="常规 38 3 2" xfId="35833"/>
    <cellStyle name="常规 7 43 2 2" xfId="35834"/>
    <cellStyle name="常规 7 38 2 2" xfId="35835"/>
    <cellStyle name="常规 43 3 2 2" xfId="35836"/>
    <cellStyle name="常规 38 3 2 2" xfId="35837"/>
    <cellStyle name="常规 7 43 3" xfId="35838"/>
    <cellStyle name="常规 7 38 3" xfId="35839"/>
    <cellStyle name="常规 43 3 3" xfId="35840"/>
    <cellStyle name="常规 38 3 3" xfId="35841"/>
    <cellStyle name="常规 7 43 3 2" xfId="35842"/>
    <cellStyle name="常规 7 38 3 2" xfId="35843"/>
    <cellStyle name="常规 43 3 3 2" xfId="35844"/>
    <cellStyle name="常规 38 3 3 2" xfId="35845"/>
    <cellStyle name="常规 7 43 4" xfId="35846"/>
    <cellStyle name="常规 7 38 4" xfId="35847"/>
    <cellStyle name="常规 43 3 4" xfId="35848"/>
    <cellStyle name="常规 38 3 4" xfId="35849"/>
    <cellStyle name="常规 7 43 4 2" xfId="35850"/>
    <cellStyle name="常规 7 38 4 2" xfId="35851"/>
    <cellStyle name="常规 43 3 4 2" xfId="35852"/>
    <cellStyle name="常规 38 3 4 2" xfId="35853"/>
    <cellStyle name="常规 7 43 5" xfId="35854"/>
    <cellStyle name="常规 7 38 5" xfId="35855"/>
    <cellStyle name="常规 43 3 5" xfId="35856"/>
    <cellStyle name="常规 38 3 5" xfId="35857"/>
    <cellStyle name="常规 7 43 6" xfId="35858"/>
    <cellStyle name="常规 7 38 6" xfId="35859"/>
    <cellStyle name="常规 43 3 6" xfId="35860"/>
    <cellStyle name="常规 38 3 6" xfId="35861"/>
    <cellStyle name="常规 7 43 7" xfId="35862"/>
    <cellStyle name="常规 7 38 7" xfId="35863"/>
    <cellStyle name="常规 43 3 7" xfId="35864"/>
    <cellStyle name="常规 38 3 7" xfId="35865"/>
    <cellStyle name="常规 7 43 8" xfId="35866"/>
    <cellStyle name="常规 7 38 8" xfId="35867"/>
    <cellStyle name="常规 43 3 8" xfId="35868"/>
    <cellStyle name="常规 38 3 8" xfId="35869"/>
    <cellStyle name="常规 7 43 9" xfId="35870"/>
    <cellStyle name="常规 7 38 9" xfId="35871"/>
    <cellStyle name="常规 43 3 9" xfId="35872"/>
    <cellStyle name="常规 38 3 9" xfId="35873"/>
    <cellStyle name="常规 7 44" xfId="35874"/>
    <cellStyle name="常规 7 39" xfId="35875"/>
    <cellStyle name="常规 43 4" xfId="35876"/>
    <cellStyle name="常规 38 4" xfId="35877"/>
    <cellStyle name="常规 7 44 2" xfId="35878"/>
    <cellStyle name="常规 7 39 2" xfId="35879"/>
    <cellStyle name="常规 43 4 2" xfId="35880"/>
    <cellStyle name="常规 38 4 2" xfId="35881"/>
    <cellStyle name="常规 7 44 2 2" xfId="35882"/>
    <cellStyle name="常规 7 39 2 2" xfId="35883"/>
    <cellStyle name="常规 43 4 2 2" xfId="35884"/>
    <cellStyle name="常规 38 4 2 2" xfId="35885"/>
    <cellStyle name="常规 7 44 3" xfId="35886"/>
    <cellStyle name="常规 7 39 3" xfId="35887"/>
    <cellStyle name="常规 43 4 3" xfId="35888"/>
    <cellStyle name="常规 38 4 3" xfId="35889"/>
    <cellStyle name="常规 7 44 3 2" xfId="35890"/>
    <cellStyle name="常规 7 39 3 2" xfId="35891"/>
    <cellStyle name="常规 43 4 3 2" xfId="35892"/>
    <cellStyle name="常规 38 4 3 2" xfId="35893"/>
    <cellStyle name="常规 7 44 4" xfId="35894"/>
    <cellStyle name="常规 7 39 4" xfId="35895"/>
    <cellStyle name="常规 43 4 4" xfId="35896"/>
    <cellStyle name="常规 38 4 4" xfId="35897"/>
    <cellStyle name="常规 7 44 5" xfId="35898"/>
    <cellStyle name="常规 7 39 5" xfId="35899"/>
    <cellStyle name="常规 43 4 5" xfId="35900"/>
    <cellStyle name="常规 38 4 5" xfId="35901"/>
    <cellStyle name="常规 7 50" xfId="35902"/>
    <cellStyle name="常规 7 45" xfId="35903"/>
    <cellStyle name="常规 43 5" xfId="35904"/>
    <cellStyle name="常规 38 5" xfId="35905"/>
    <cellStyle name="常规 7 50 2" xfId="35906"/>
    <cellStyle name="常规 7 45 2" xfId="35907"/>
    <cellStyle name="常规 43 5 2" xfId="35908"/>
    <cellStyle name="常规 38 5 2" xfId="35909"/>
    <cellStyle name="常规 7 50 3" xfId="35910"/>
    <cellStyle name="常规 7 45 3" xfId="35911"/>
    <cellStyle name="常规 43 5 3" xfId="35912"/>
    <cellStyle name="常规 38 5 3" xfId="35913"/>
    <cellStyle name="常规 7 51" xfId="35914"/>
    <cellStyle name="常规 7 46" xfId="35915"/>
    <cellStyle name="常规 43 6" xfId="35916"/>
    <cellStyle name="常规 38 6" xfId="35917"/>
    <cellStyle name="常规 7 51 2" xfId="35918"/>
    <cellStyle name="常规 7 46 2" xfId="35919"/>
    <cellStyle name="常规 43 6 2" xfId="35920"/>
    <cellStyle name="常规 38 6 2" xfId="35921"/>
    <cellStyle name="常规 7 51 3" xfId="35922"/>
    <cellStyle name="常规 7 46 3" xfId="35923"/>
    <cellStyle name="常规 43 6 3" xfId="35924"/>
    <cellStyle name="常规 38 6 3" xfId="35925"/>
    <cellStyle name="常规 7 52" xfId="35926"/>
    <cellStyle name="常规 7 47" xfId="35927"/>
    <cellStyle name="常规 43 7" xfId="35928"/>
    <cellStyle name="常规 38 7" xfId="35929"/>
    <cellStyle name="常规 7 52 2" xfId="35930"/>
    <cellStyle name="常规 7 47 2" xfId="35931"/>
    <cellStyle name="常规 43 7 2" xfId="35932"/>
    <cellStyle name="常规 38 7 2" xfId="35933"/>
    <cellStyle name="常规 7 52 3" xfId="35934"/>
    <cellStyle name="常规 7 47 3" xfId="35935"/>
    <cellStyle name="常规 43 7 3" xfId="35936"/>
    <cellStyle name="常规 38 7 3" xfId="35937"/>
    <cellStyle name="常规 7 53" xfId="35938"/>
    <cellStyle name="常规 7 48" xfId="35939"/>
    <cellStyle name="常规 43 8" xfId="35940"/>
    <cellStyle name="常规 38 8" xfId="35941"/>
    <cellStyle name="常规 7 53 2" xfId="35942"/>
    <cellStyle name="常规 7 48 2" xfId="35943"/>
    <cellStyle name="常规 43 8 2" xfId="35944"/>
    <cellStyle name="常规 38 8 2" xfId="35945"/>
    <cellStyle name="常规 7 53 3" xfId="35946"/>
    <cellStyle name="常规 7 48 3" xfId="35947"/>
    <cellStyle name="常规 43 8 3" xfId="35948"/>
    <cellStyle name="常规 38 8 3" xfId="35949"/>
    <cellStyle name="常规 7 54" xfId="35950"/>
    <cellStyle name="常规 7 49" xfId="35951"/>
    <cellStyle name="常规 43 9" xfId="35952"/>
    <cellStyle name="常规 38 9" xfId="35953"/>
    <cellStyle name="常规 7 54 2" xfId="35954"/>
    <cellStyle name="常规 7 49 2" xfId="35955"/>
    <cellStyle name="常规 43 9 2" xfId="35956"/>
    <cellStyle name="常规 38 9 2" xfId="35957"/>
    <cellStyle name="常规 7 54 3" xfId="35958"/>
    <cellStyle name="常规 7 49 3" xfId="35959"/>
    <cellStyle name="常规 43 9 3" xfId="35960"/>
    <cellStyle name="常规 38 9 3" xfId="35961"/>
    <cellStyle name="常规 44" xfId="35962"/>
    <cellStyle name="常规 39" xfId="35963"/>
    <cellStyle name="常规 44 10" xfId="35964"/>
    <cellStyle name="常规 39 10" xfId="35965"/>
    <cellStyle name="常规 44 10 2" xfId="35966"/>
    <cellStyle name="常规 39 10 2" xfId="35967"/>
    <cellStyle name="常规 44 11" xfId="35968"/>
    <cellStyle name="常规 39 11" xfId="35969"/>
    <cellStyle name="常规 44 11 2" xfId="35970"/>
    <cellStyle name="常规 39 11 2" xfId="35971"/>
    <cellStyle name="常规 44 12" xfId="35972"/>
    <cellStyle name="常规 39 12" xfId="35973"/>
    <cellStyle name="常规 44 12 2" xfId="35974"/>
    <cellStyle name="常规 39 12 2" xfId="35975"/>
    <cellStyle name="常规 44 13" xfId="35976"/>
    <cellStyle name="常规 39 13" xfId="35977"/>
    <cellStyle name="常规 44 14" xfId="35978"/>
    <cellStyle name="常规 39 14" xfId="35979"/>
    <cellStyle name="常规 44 14 2" xfId="35980"/>
    <cellStyle name="常规 39 14 2" xfId="35981"/>
    <cellStyle name="常规 44 20" xfId="35982"/>
    <cellStyle name="常规 44 15" xfId="35983"/>
    <cellStyle name="常规 39 20" xfId="35984"/>
    <cellStyle name="常规 39 15" xfId="35985"/>
    <cellStyle name="常规 44 15 2" xfId="35986"/>
    <cellStyle name="常规 39 15 2" xfId="35987"/>
    <cellStyle name="常规 44 21" xfId="35988"/>
    <cellStyle name="常规 44 16" xfId="35989"/>
    <cellStyle name="常规 39 21" xfId="35990"/>
    <cellStyle name="常规 39 16" xfId="35991"/>
    <cellStyle name="常规 39 16 2" xfId="35992"/>
    <cellStyle name="常规 44 17" xfId="35993"/>
    <cellStyle name="常规 39 22" xfId="35994"/>
    <cellStyle name="常规 39 17" xfId="35995"/>
    <cellStyle name="常规 39 17 2" xfId="35996"/>
    <cellStyle name="常规 44 18" xfId="35997"/>
    <cellStyle name="常规 39 23" xfId="35998"/>
    <cellStyle name="常规 39 18" xfId="35999"/>
    <cellStyle name="常规 44 19" xfId="36000"/>
    <cellStyle name="常规 39 24" xfId="36001"/>
    <cellStyle name="常规 39 19" xfId="36002"/>
    <cellStyle name="常规 44 2" xfId="36003"/>
    <cellStyle name="常规 39 2" xfId="36004"/>
    <cellStyle name="常规 44 2 2" xfId="36005"/>
    <cellStyle name="常规 39 2 2" xfId="36006"/>
    <cellStyle name="常规 44 2 2 2" xfId="36007"/>
    <cellStyle name="常规 39 2 2 2" xfId="36008"/>
    <cellStyle name="常规 44 2 3" xfId="36009"/>
    <cellStyle name="常规 39 2 3" xfId="36010"/>
    <cellStyle name="常规 44 2 3 2" xfId="36011"/>
    <cellStyle name="常规 39 2 3 2" xfId="36012"/>
    <cellStyle name="常规 44 2 4" xfId="36013"/>
    <cellStyle name="常规 39 2 4" xfId="36014"/>
    <cellStyle name="常规 44 2 4 2" xfId="36015"/>
    <cellStyle name="常规 39 2 4 2" xfId="36016"/>
    <cellStyle name="常规 44 2 5" xfId="36017"/>
    <cellStyle name="常规 39 2 5" xfId="36018"/>
    <cellStyle name="常规 44 2 6" xfId="36019"/>
    <cellStyle name="常规 39 2 6" xfId="36020"/>
    <cellStyle name="常规 44 2 7" xfId="36021"/>
    <cellStyle name="常规 39 2 7" xfId="36022"/>
    <cellStyle name="常规 44 2 8" xfId="36023"/>
    <cellStyle name="常规 39 2 8" xfId="36024"/>
    <cellStyle name="常规 44 2 9" xfId="36025"/>
    <cellStyle name="常规 39 2 9" xfId="36026"/>
    <cellStyle name="常规 44 3" xfId="36027"/>
    <cellStyle name="常规 39 3" xfId="36028"/>
    <cellStyle name="常规 44 3 2" xfId="36029"/>
    <cellStyle name="常规 39 3 2" xfId="36030"/>
    <cellStyle name="常规 44 3 2 2" xfId="36031"/>
    <cellStyle name="常规 39 3 2 2" xfId="36032"/>
    <cellStyle name="常规 44 3 3" xfId="36033"/>
    <cellStyle name="常规 39 3 3" xfId="36034"/>
    <cellStyle name="常规 44 3 3 2" xfId="36035"/>
    <cellStyle name="常规 39 3 3 2" xfId="36036"/>
    <cellStyle name="常规 44 3 4" xfId="36037"/>
    <cellStyle name="常规 39 3 4" xfId="36038"/>
    <cellStyle name="常规 44 3 4 2" xfId="36039"/>
    <cellStyle name="常规 39 3 4 2" xfId="36040"/>
    <cellStyle name="常规 44 3 5" xfId="36041"/>
    <cellStyle name="常规 39 3 5" xfId="36042"/>
    <cellStyle name="常规 44 3 6" xfId="36043"/>
    <cellStyle name="常规 39 3 6" xfId="36044"/>
    <cellStyle name="常规 44 3 7" xfId="36045"/>
    <cellStyle name="常规 39 3 7" xfId="36046"/>
    <cellStyle name="常规 44 3 8" xfId="36047"/>
    <cellStyle name="常规 39 3 8" xfId="36048"/>
    <cellStyle name="常规 44 3 9" xfId="36049"/>
    <cellStyle name="常规 39 3 9" xfId="36050"/>
    <cellStyle name="常规 44 4" xfId="36051"/>
    <cellStyle name="常规 39 4" xfId="36052"/>
    <cellStyle name="常规 44 4 2" xfId="36053"/>
    <cellStyle name="常规 39 4 2" xfId="36054"/>
    <cellStyle name="常规 44 4 2 2" xfId="36055"/>
    <cellStyle name="常规 39 4 2 2" xfId="36056"/>
    <cellStyle name="常规 44 4 3" xfId="36057"/>
    <cellStyle name="常规 39 4 3" xfId="36058"/>
    <cellStyle name="常规 44 4 3 2" xfId="36059"/>
    <cellStyle name="常规 39 4 3 2" xfId="36060"/>
    <cellStyle name="常规 44 4 4" xfId="36061"/>
    <cellStyle name="常规 39 4 4" xfId="36062"/>
    <cellStyle name="常规 44 5" xfId="36063"/>
    <cellStyle name="常规 39 5" xfId="36064"/>
    <cellStyle name="常规 44 5 2" xfId="36065"/>
    <cellStyle name="常规 39 5 2" xfId="36066"/>
    <cellStyle name="常规 44 6" xfId="36067"/>
    <cellStyle name="常规 39 6" xfId="36068"/>
    <cellStyle name="常规 44 6 2" xfId="36069"/>
    <cellStyle name="常规 39 6 2" xfId="36070"/>
    <cellStyle name="常规 44 7" xfId="36071"/>
    <cellStyle name="常规 39 7" xfId="36072"/>
    <cellStyle name="常规 44 7 2" xfId="36073"/>
    <cellStyle name="常规 39 7 2" xfId="36074"/>
    <cellStyle name="常规 44 8" xfId="36075"/>
    <cellStyle name="常规 39 8" xfId="36076"/>
    <cellStyle name="常规 44 8 2" xfId="36077"/>
    <cellStyle name="常规 39 8 2" xfId="36078"/>
    <cellStyle name="常规 44 9" xfId="36079"/>
    <cellStyle name="常规 39 9" xfId="36080"/>
    <cellStyle name="常规 44 9 2" xfId="36081"/>
    <cellStyle name="常规 39 9 2" xfId="36082"/>
    <cellStyle name="常规 4" xfId="36083"/>
    <cellStyle name="常规 4 10" xfId="36084"/>
    <cellStyle name="常规 4 10 10" xfId="36085"/>
    <cellStyle name="常规 4 10 10 2" xfId="36086"/>
    <cellStyle name="常规 4 10 11" xfId="36087"/>
    <cellStyle name="常规 4 10 12" xfId="36088"/>
    <cellStyle name="常规 4 10 12 2" xfId="36089"/>
    <cellStyle name="常规 4 10 13" xfId="36090"/>
    <cellStyle name="常规 4 10 13 2" xfId="36091"/>
    <cellStyle name="常规 4 10 14" xfId="36092"/>
    <cellStyle name="常规 4 10 14 2" xfId="36093"/>
    <cellStyle name="常规 4 10 20" xfId="36094"/>
    <cellStyle name="常规 4 10 15" xfId="36095"/>
    <cellStyle name="常规 4 10 15 2" xfId="36096"/>
    <cellStyle name="常规 4 10 21" xfId="36097"/>
    <cellStyle name="常规 4 10 16" xfId="36098"/>
    <cellStyle name="常规 4 10 22" xfId="36099"/>
    <cellStyle name="常规 4 10 17" xfId="36100"/>
    <cellStyle name="常规 4 10 17 2" xfId="36101"/>
    <cellStyle name="常规 4 10 23" xfId="36102"/>
    <cellStyle name="常规 4 10 18" xfId="36103"/>
    <cellStyle name="常规 4 10 24" xfId="36104"/>
    <cellStyle name="常规 4 10 19" xfId="36105"/>
    <cellStyle name="常规 4 10 19 2" xfId="36106"/>
    <cellStyle name="常规 4 10 2" xfId="36107"/>
    <cellStyle name="常规 4 10 2 10" xfId="36108"/>
    <cellStyle name="常规 4 10 2 2" xfId="36109"/>
    <cellStyle name="常规 4 10 2 2 2" xfId="36110"/>
    <cellStyle name="常规 4 10 2 2 2 2" xfId="36111"/>
    <cellStyle name="常规 4 10 2 2 2 2 2" xfId="36112"/>
    <cellStyle name="常规 4 10 2 2 2 3" xfId="36113"/>
    <cellStyle name="常规 4 10 2 2 2 4" xfId="36114"/>
    <cellStyle name="常规 4 10 2 2 2 5" xfId="36115"/>
    <cellStyle name="常规 8 22 7 2" xfId="36116"/>
    <cellStyle name="常规 8 17 7 2" xfId="36117"/>
    <cellStyle name="常规 4 10 2 2 2 6" xfId="36118"/>
    <cellStyle name="常规 4 10 2 2 2 7" xfId="36119"/>
    <cellStyle name="常规 4 10 2 2 2 8" xfId="36120"/>
    <cellStyle name="常规 4 10 2 2 3" xfId="36121"/>
    <cellStyle name="常规 4 10 2 2 3 2" xfId="36122"/>
    <cellStyle name="常规 4 5 2 4 2" xfId="36123"/>
    <cellStyle name="常规 4 10 2 2 4" xfId="36124"/>
    <cellStyle name="常规 4 10 2 2 5" xfId="36125"/>
    <cellStyle name="常规 4 10 2 2 6" xfId="36126"/>
    <cellStyle name="常规 4 10 2 2 7" xfId="36127"/>
    <cellStyle name="常规 4 10 2 2 8" xfId="36128"/>
    <cellStyle name="常规 4 10 2 3" xfId="36129"/>
    <cellStyle name="常规 4 10 2 3 2" xfId="36130"/>
    <cellStyle name="常规 4 10 2 4" xfId="36131"/>
    <cellStyle name="常规 4 10 2 4 2" xfId="36132"/>
    <cellStyle name="常规 4 10 2 5" xfId="36133"/>
    <cellStyle name="常规 4 10 2 5 2" xfId="36134"/>
    <cellStyle name="常规 4 10 2 6" xfId="36135"/>
    <cellStyle name="常规 4 10 2 7" xfId="36136"/>
    <cellStyle name="常规 4 10 2 8" xfId="36137"/>
    <cellStyle name="常规 4 10 2 9" xfId="36138"/>
    <cellStyle name="常规 4 10 25" xfId="36139"/>
    <cellStyle name="常规 4 10 3" xfId="36140"/>
    <cellStyle name="常规 4 10 3 2" xfId="36141"/>
    <cellStyle name="常规 4 10 3 2 2" xfId="36142"/>
    <cellStyle name="常规 4 10 3 3" xfId="36143"/>
    <cellStyle name="常规 4 10 3 3 2" xfId="36144"/>
    <cellStyle name="常规 4 10 3 4" xfId="36145"/>
    <cellStyle name="常规 4 10 3 5" xfId="36146"/>
    <cellStyle name="常规 4 10 4" xfId="36147"/>
    <cellStyle name="常规 4 10 4 2" xfId="36148"/>
    <cellStyle name="常规 4 10 4 2 2" xfId="36149"/>
    <cellStyle name="常规 4 10 4 3" xfId="36150"/>
    <cellStyle name="常规 4 10 4 3 2" xfId="36151"/>
    <cellStyle name="常规 4 10 4 4" xfId="36152"/>
    <cellStyle name="常规 4 10 4 5" xfId="36153"/>
    <cellStyle name="常规 4 10 5" xfId="36154"/>
    <cellStyle name="常规 4 10 6" xfId="36155"/>
    <cellStyle name="常规 4 10 6 2" xfId="36156"/>
    <cellStyle name="常规 4 10 6 3" xfId="36157"/>
    <cellStyle name="常规 4 10 7" xfId="36158"/>
    <cellStyle name="常规 4 10 7 2" xfId="36159"/>
    <cellStyle name="常规 4 10 7 3" xfId="36160"/>
    <cellStyle name="常规 4 10 8" xfId="36161"/>
    <cellStyle name="常规 4 10 8 2" xfId="36162"/>
    <cellStyle name="常规 4 10 9" xfId="36163"/>
    <cellStyle name="常规 4 10 9 2" xfId="36164"/>
    <cellStyle name="常规 4 11" xfId="36165"/>
    <cellStyle name="常规 4 11 10" xfId="36166"/>
    <cellStyle name="常规 4 11 10 2" xfId="36167"/>
    <cellStyle name="常规 4 11 11" xfId="36168"/>
    <cellStyle name="常规 4 11 11 2" xfId="36169"/>
    <cellStyle name="常规 4 11 12" xfId="36170"/>
    <cellStyle name="常规 4 11 12 2" xfId="36171"/>
    <cellStyle name="常规 4 11 13" xfId="36172"/>
    <cellStyle name="常规 4 11 13 2" xfId="36173"/>
    <cellStyle name="常规 4 11 14" xfId="36174"/>
    <cellStyle name="常规 4 11 20" xfId="36175"/>
    <cellStyle name="常规 4 11 15" xfId="36176"/>
    <cellStyle name="常规 4 11 15 2" xfId="36177"/>
    <cellStyle name="常规 4 11 21" xfId="36178"/>
    <cellStyle name="常规 4 11 16" xfId="36179"/>
    <cellStyle name="常规 4 11 16 2" xfId="36180"/>
    <cellStyle name="常规 4 20 11 2" xfId="36181"/>
    <cellStyle name="常规 4 15 11 2" xfId="36182"/>
    <cellStyle name="常规 4 11 22" xfId="36183"/>
    <cellStyle name="常规 4 11 17" xfId="36184"/>
    <cellStyle name="常规 4 11 17 2" xfId="36185"/>
    <cellStyle name="常规 4 11 23" xfId="36186"/>
    <cellStyle name="常规 4 11 18" xfId="36187"/>
    <cellStyle name="常规 4 11 24" xfId="36188"/>
    <cellStyle name="常规 4 11 19" xfId="36189"/>
    <cellStyle name="常规 4 11 19 2" xfId="36190"/>
    <cellStyle name="常规 4 11 2" xfId="36191"/>
    <cellStyle name="常规 4 11 2 2" xfId="36192"/>
    <cellStyle name="常规 4 11 2 2 2" xfId="36193"/>
    <cellStyle name="常规 4 11 2 3" xfId="36194"/>
    <cellStyle name="常规 4 11 2 3 2" xfId="36195"/>
    <cellStyle name="常规 4 11 2 4" xfId="36196"/>
    <cellStyle name="常规 4 11 2 5" xfId="36197"/>
    <cellStyle name="常规 4 11 25" xfId="36198"/>
    <cellStyle name="常规 4 11 3" xfId="36199"/>
    <cellStyle name="常规 4 11 3 2" xfId="36200"/>
    <cellStyle name="常规 4 11 3 2 2" xfId="36201"/>
    <cellStyle name="常规 4 11 3 3" xfId="36202"/>
    <cellStyle name="常规 4 11 3 3 2" xfId="36203"/>
    <cellStyle name="常规 4 11 3 4" xfId="36204"/>
    <cellStyle name="常规 4 11 3 5" xfId="36205"/>
    <cellStyle name="常规 4 11 4" xfId="36206"/>
    <cellStyle name="常规 4 11 4 2" xfId="36207"/>
    <cellStyle name="常规 4 11 4 2 2" xfId="36208"/>
    <cellStyle name="常规 4 11 4 3" xfId="36209"/>
    <cellStyle name="常规 4 11 4 3 2" xfId="36210"/>
    <cellStyle name="常规 4 11 4 4" xfId="36211"/>
    <cellStyle name="常规 4 11 4 5" xfId="36212"/>
    <cellStyle name="常规 4 11 5" xfId="36213"/>
    <cellStyle name="常规 4 11 6" xfId="36214"/>
    <cellStyle name="常规 4 11 6 2" xfId="36215"/>
    <cellStyle name="常规 4 11 6 3" xfId="36216"/>
    <cellStyle name="常规 4 11 7" xfId="36217"/>
    <cellStyle name="常规 4 11 7 2" xfId="36218"/>
    <cellStyle name="常规 4 11 7 3" xfId="36219"/>
    <cellStyle name="常规 4 11 8" xfId="36220"/>
    <cellStyle name="常规 4 11 8 2" xfId="36221"/>
    <cellStyle name="常规 4 11 9" xfId="36222"/>
    <cellStyle name="常规 4 11 9 2" xfId="36223"/>
    <cellStyle name="常规 4 12" xfId="36224"/>
    <cellStyle name="常规 4 12 10" xfId="36225"/>
    <cellStyle name="常规 4 12 10 2" xfId="36226"/>
    <cellStyle name="常规 4 12 11" xfId="36227"/>
    <cellStyle name="常规 4 12 11 2" xfId="36228"/>
    <cellStyle name="常规 4 12 12" xfId="36229"/>
    <cellStyle name="常规 4 12 12 2" xfId="36230"/>
    <cellStyle name="常规 4 12 13" xfId="36231"/>
    <cellStyle name="常规 4 12 13 2" xfId="36232"/>
    <cellStyle name="常规 4 12 14" xfId="36233"/>
    <cellStyle name="常规 4 12 14 2" xfId="36234"/>
    <cellStyle name="常规 4 12 20" xfId="36235"/>
    <cellStyle name="常规 4 12 15" xfId="36236"/>
    <cellStyle name="常规 4 12 20 2" xfId="36237"/>
    <cellStyle name="常规 4 12 15 2" xfId="36238"/>
    <cellStyle name="常规 4 12 21" xfId="36239"/>
    <cellStyle name="常规 4 12 16" xfId="36240"/>
    <cellStyle name="常规 4 12 16 2" xfId="36241"/>
    <cellStyle name="常规 4 20 16 2" xfId="36242"/>
    <cellStyle name="常规 4 15 16 2" xfId="36243"/>
    <cellStyle name="常规 4 12 22" xfId="36244"/>
    <cellStyle name="常规 4 12 17" xfId="36245"/>
    <cellStyle name="常规 4 12 17 2" xfId="36246"/>
    <cellStyle name="常规 4 12 23" xfId="36247"/>
    <cellStyle name="常规 4 12 18" xfId="36248"/>
    <cellStyle name="常规 4 12 18 2" xfId="36249"/>
    <cellStyle name="常规 4 12 24" xfId="36250"/>
    <cellStyle name="常规 4 12 19" xfId="36251"/>
    <cellStyle name="常规 4 12 2" xfId="36252"/>
    <cellStyle name="常规 4 12 2 2" xfId="36253"/>
    <cellStyle name="常规 4 12 2 2 2" xfId="36254"/>
    <cellStyle name="常规 4 12 2 3" xfId="36255"/>
    <cellStyle name="常规 4 12 2 3 2" xfId="36256"/>
    <cellStyle name="常规 4 12 2 4" xfId="36257"/>
    <cellStyle name="常规 4 12 2 4 2" xfId="36258"/>
    <cellStyle name="常规 4 12 2 5" xfId="36259"/>
    <cellStyle name="常规 4 12 2 6" xfId="36260"/>
    <cellStyle name="常规 4 12 25" xfId="36261"/>
    <cellStyle name="常规 4 12 26" xfId="36262"/>
    <cellStyle name="常规 4 12 3" xfId="36263"/>
    <cellStyle name="常规 4 12 3 2" xfId="36264"/>
    <cellStyle name="常规 4 12 3 2 2" xfId="36265"/>
    <cellStyle name="常规 4 12 3 3" xfId="36266"/>
    <cellStyle name="常规 4 12 3 3 2" xfId="36267"/>
    <cellStyle name="常规 4 12 3 4" xfId="36268"/>
    <cellStyle name="常规 4 12 4" xfId="36269"/>
    <cellStyle name="常规 4 12 4 2" xfId="36270"/>
    <cellStyle name="常规 4 12 4 2 2" xfId="36271"/>
    <cellStyle name="常规 4 12 4 3" xfId="36272"/>
    <cellStyle name="常规 4 12 4 3 2" xfId="36273"/>
    <cellStyle name="常规 4 12 4 4" xfId="36274"/>
    <cellStyle name="常规 4 12 5" xfId="36275"/>
    <cellStyle name="常规 4 12 5 2" xfId="36276"/>
    <cellStyle name="常规 4 12 6" xfId="36277"/>
    <cellStyle name="常规 4 12 6 2" xfId="36278"/>
    <cellStyle name="常规 4 12 7" xfId="36279"/>
    <cellStyle name="常规 4 12 7 2" xfId="36280"/>
    <cellStyle name="常规 4 12 8" xfId="36281"/>
    <cellStyle name="常规 4 12 8 2" xfId="36282"/>
    <cellStyle name="常规 4 12 9" xfId="36283"/>
    <cellStyle name="常规 4 12 9 2" xfId="36284"/>
    <cellStyle name="常规 4 13 10" xfId="36285"/>
    <cellStyle name="常规 4 13 10 2" xfId="36286"/>
    <cellStyle name="常规 4 13 11" xfId="36287"/>
    <cellStyle name="常规 4 13 11 2" xfId="36288"/>
    <cellStyle name="常规 4 13 12" xfId="36289"/>
    <cellStyle name="常规 4 13 12 2" xfId="36290"/>
    <cellStyle name="常规 4 13 13" xfId="36291"/>
    <cellStyle name="常规 4 13 13 2" xfId="36292"/>
    <cellStyle name="常规 4 13 14" xfId="36293"/>
    <cellStyle name="常规 4 13 14 2" xfId="36294"/>
    <cellStyle name="常规 4 13 20" xfId="36295"/>
    <cellStyle name="常规 4 13 15" xfId="36296"/>
    <cellStyle name="常规 4 13 15 2" xfId="36297"/>
    <cellStyle name="常规 4 13 21" xfId="36298"/>
    <cellStyle name="常规 4 13 16" xfId="36299"/>
    <cellStyle name="常规 4 13 16 2" xfId="36300"/>
    <cellStyle name="常规 4 13 22" xfId="36301"/>
    <cellStyle name="常规 4 13 17" xfId="36302"/>
    <cellStyle name="常规 4 13 17 2" xfId="36303"/>
    <cellStyle name="常规 4 13 23" xfId="36304"/>
    <cellStyle name="常规 4 13 18" xfId="36305"/>
    <cellStyle name="常规 4 13 18 2" xfId="36306"/>
    <cellStyle name="常规 4 13 19" xfId="36307"/>
    <cellStyle name="常规 4 13 2 2" xfId="36308"/>
    <cellStyle name="常规 4 13 2 2 2" xfId="36309"/>
    <cellStyle name="常规 4 13 2 3" xfId="36310"/>
    <cellStyle name="常规 4 13 2 3 2" xfId="36311"/>
    <cellStyle name="常规 4 13 2 4" xfId="36312"/>
    <cellStyle name="常规 4 13 3" xfId="36313"/>
    <cellStyle name="常规 4 13 3 2" xfId="36314"/>
    <cellStyle name="常规 4 13 3 2 2" xfId="36315"/>
    <cellStyle name="常规 4 13 3 3" xfId="36316"/>
    <cellStyle name="常规 4 13 3 3 2" xfId="36317"/>
    <cellStyle name="常规 4 13 3 4" xfId="36318"/>
    <cellStyle name="常规 4 13 4" xfId="36319"/>
    <cellStyle name="常规 4 13 4 2" xfId="36320"/>
    <cellStyle name="常规 4 13 4 2 2" xfId="36321"/>
    <cellStyle name="常规 4 13 4 3" xfId="36322"/>
    <cellStyle name="常规 4 13 4 3 2" xfId="36323"/>
    <cellStyle name="常规 4 13 4 4" xfId="36324"/>
    <cellStyle name="常规 4 13 5" xfId="36325"/>
    <cellStyle name="常规 4 13 5 2" xfId="36326"/>
    <cellStyle name="常规 4 13 6" xfId="36327"/>
    <cellStyle name="常规 4 13 6 2" xfId="36328"/>
    <cellStyle name="常规 4 13 7" xfId="36329"/>
    <cellStyle name="常规 4 13 7 2" xfId="36330"/>
    <cellStyle name="常规 4 13 8" xfId="36331"/>
    <cellStyle name="常规 4 13 8 2" xfId="36332"/>
    <cellStyle name="常规 4 13 9" xfId="36333"/>
    <cellStyle name="常规 4 13 9 2" xfId="36334"/>
    <cellStyle name="常规 4 14 10" xfId="36335"/>
    <cellStyle name="常规 4 14 10 2" xfId="36336"/>
    <cellStyle name="常规 4 14 11" xfId="36337"/>
    <cellStyle name="常规 4 14 11 2" xfId="36338"/>
    <cellStyle name="常规 4 14 12" xfId="36339"/>
    <cellStyle name="常规 4 14 12 2" xfId="36340"/>
    <cellStyle name="常规 4 14 13" xfId="36341"/>
    <cellStyle name="常规 4 14 13 2" xfId="36342"/>
    <cellStyle name="常规 4 14 14" xfId="36343"/>
    <cellStyle name="常规 4 14 14 2" xfId="36344"/>
    <cellStyle name="常规 4 14 20" xfId="36345"/>
    <cellStyle name="常规 4 14 15" xfId="36346"/>
    <cellStyle name="常规 4 14 15 2" xfId="36347"/>
    <cellStyle name="常规 4 14 21" xfId="36348"/>
    <cellStyle name="常规 4 14 16" xfId="36349"/>
    <cellStyle name="常规 4 14 16 2" xfId="36350"/>
    <cellStyle name="常规 4 14 22" xfId="36351"/>
    <cellStyle name="常规 4 14 17" xfId="36352"/>
    <cellStyle name="常规 4 14 17 2" xfId="36353"/>
    <cellStyle name="常规 4 14 23" xfId="36354"/>
    <cellStyle name="常规 4 14 18" xfId="36355"/>
    <cellStyle name="常规 4 14 18 2" xfId="36356"/>
    <cellStyle name="常规 4 14 19" xfId="36357"/>
    <cellStyle name="常规 4 14 2 2" xfId="36358"/>
    <cellStyle name="常规 4 14 2 2 2" xfId="36359"/>
    <cellStyle name="常规 4 14 2 3" xfId="36360"/>
    <cellStyle name="常规 4 14 2 3 2" xfId="36361"/>
    <cellStyle name="常规 4 14 2 4" xfId="36362"/>
    <cellStyle name="常规 4 14 3" xfId="36363"/>
    <cellStyle name="常规 4 14 3 2" xfId="36364"/>
    <cellStyle name="常规 4 14 3 2 2" xfId="36365"/>
    <cellStyle name="常规 4 14 3 3" xfId="36366"/>
    <cellStyle name="常规 4 14 3 3 2" xfId="36367"/>
    <cellStyle name="常规 4 14 3 4" xfId="36368"/>
    <cellStyle name="常规 4 14 4" xfId="36369"/>
    <cellStyle name="常规 4 14 4 2" xfId="36370"/>
    <cellStyle name="常规 4 14 4 2 2" xfId="36371"/>
    <cellStyle name="常规 4 14 4 3" xfId="36372"/>
    <cellStyle name="常规 4 14 4 3 2" xfId="36373"/>
    <cellStyle name="常规 4 14 4 4" xfId="36374"/>
    <cellStyle name="常规 4 14 5" xfId="36375"/>
    <cellStyle name="常规 4 14 5 2" xfId="36376"/>
    <cellStyle name="常规 4 14 6" xfId="36377"/>
    <cellStyle name="常规 4 14 6 2" xfId="36378"/>
    <cellStyle name="常规 4 14 7" xfId="36379"/>
    <cellStyle name="常规 4 14 7 2" xfId="36380"/>
    <cellStyle name="常规 4 14 8" xfId="36381"/>
    <cellStyle name="常规 4 14 8 2" xfId="36382"/>
    <cellStyle name="常规 4 14 9" xfId="36383"/>
    <cellStyle name="常规 4 14 9 2" xfId="36384"/>
    <cellStyle name="常规 4 20 10" xfId="36385"/>
    <cellStyle name="常规 4 15 10" xfId="36386"/>
    <cellStyle name="常规 4 20 10 2" xfId="36387"/>
    <cellStyle name="常规 4 15 10 2" xfId="36388"/>
    <cellStyle name="常规 4 20 11" xfId="36389"/>
    <cellStyle name="常规 4 15 11" xfId="36390"/>
    <cellStyle name="常规 4 20 12" xfId="36391"/>
    <cellStyle name="常规 4 15 12" xfId="36392"/>
    <cellStyle name="常规 4 20 12 2" xfId="36393"/>
    <cellStyle name="常规 4 15 12 2" xfId="36394"/>
    <cellStyle name="常规 4 20 13" xfId="36395"/>
    <cellStyle name="常规 4 15 13" xfId="36396"/>
    <cellStyle name="常规 4 20 13 2" xfId="36397"/>
    <cellStyle name="常规 4 15 13 2" xfId="36398"/>
    <cellStyle name="常规 4 20 14" xfId="36399"/>
    <cellStyle name="常规 4 15 14" xfId="36400"/>
    <cellStyle name="常规 4 20 14 2" xfId="36401"/>
    <cellStyle name="常规 4 15 14 2" xfId="36402"/>
    <cellStyle name="常规 4 20 20" xfId="36403"/>
    <cellStyle name="常规 4 20 15" xfId="36404"/>
    <cellStyle name="常规 4 15 20" xfId="36405"/>
    <cellStyle name="常规 4 15 15" xfId="36406"/>
    <cellStyle name="常规 4 20 15 2" xfId="36407"/>
    <cellStyle name="常规 4 15 15 2" xfId="36408"/>
    <cellStyle name="常规 4 20 22" xfId="36409"/>
    <cellStyle name="常规 4 20 17" xfId="36410"/>
    <cellStyle name="常规 4 15 22" xfId="36411"/>
    <cellStyle name="常规 4 15 17" xfId="36412"/>
    <cellStyle name="常规 4 20 17 2" xfId="36413"/>
    <cellStyle name="常规 4 15 17 2" xfId="36414"/>
    <cellStyle name="常规 4 20 23" xfId="36415"/>
    <cellStyle name="常规 4 20 18" xfId="36416"/>
    <cellStyle name="常规 4 15 23" xfId="36417"/>
    <cellStyle name="常规 4 15 18" xfId="36418"/>
    <cellStyle name="常规 4 20 18 2" xfId="36419"/>
    <cellStyle name="常规 4 15 18 2" xfId="36420"/>
    <cellStyle name="常规 4 20 19" xfId="36421"/>
    <cellStyle name="常规 4 15 19" xfId="36422"/>
    <cellStyle name="常规 4 20 2" xfId="36423"/>
    <cellStyle name="常规 4 15 2" xfId="36424"/>
    <cellStyle name="常规 4 20 2 2" xfId="36425"/>
    <cellStyle name="常规 4 15 2 2" xfId="36426"/>
    <cellStyle name="常规 4 20 2 2 2" xfId="36427"/>
    <cellStyle name="常规 4 15 2 2 2" xfId="36428"/>
    <cellStyle name="常规 4 20 2 3" xfId="36429"/>
    <cellStyle name="常规 4 15 2 3" xfId="36430"/>
    <cellStyle name="常规 4 20 2 3 2" xfId="36431"/>
    <cellStyle name="常规 4 15 2 3 2" xfId="36432"/>
    <cellStyle name="常规 4 20 2 4" xfId="36433"/>
    <cellStyle name="常规 4 15 2 4" xfId="36434"/>
    <cellStyle name="常规 4 20 3" xfId="36435"/>
    <cellStyle name="常规 4 15 3" xfId="36436"/>
    <cellStyle name="常规 4 20 3 2" xfId="36437"/>
    <cellStyle name="常规 4 15 3 2" xfId="36438"/>
    <cellStyle name="常规 4 20 3 3" xfId="36439"/>
    <cellStyle name="常规 4 15 3 3" xfId="36440"/>
    <cellStyle name="常规 4 20 3 3 2" xfId="36441"/>
    <cellStyle name="常规 4 15 3 3 2" xfId="36442"/>
    <cellStyle name="常规 4 20 3 4" xfId="36443"/>
    <cellStyle name="常规 4 15 3 4" xfId="36444"/>
    <cellStyle name="常规 4 20 4" xfId="36445"/>
    <cellStyle name="常规 4 15 4" xfId="36446"/>
    <cellStyle name="常规 4 20 4 2" xfId="36447"/>
    <cellStyle name="常规 4 15 4 2" xfId="36448"/>
    <cellStyle name="常规 4 20 4 2 2" xfId="36449"/>
    <cellStyle name="常规 4 15 4 2 2" xfId="36450"/>
    <cellStyle name="常规 4 20 4 3" xfId="36451"/>
    <cellStyle name="常规 4 15 4 3" xfId="36452"/>
    <cellStyle name="常规 4 20 4 3 2" xfId="36453"/>
    <cellStyle name="常规 4 15 4 3 2" xfId="36454"/>
    <cellStyle name="常规 4 20 4 4" xfId="36455"/>
    <cellStyle name="常规 4 15 4 4" xfId="36456"/>
    <cellStyle name="常规 4 20 5" xfId="36457"/>
    <cellStyle name="常规 4 15 5" xfId="36458"/>
    <cellStyle name="常规 4 4 10" xfId="36459"/>
    <cellStyle name="常规 4 20 5 2" xfId="36460"/>
    <cellStyle name="常规 4 15 5 2" xfId="36461"/>
    <cellStyle name="常规 4 20 6" xfId="36462"/>
    <cellStyle name="常规 4 15 6" xfId="36463"/>
    <cellStyle name="常规 4 20 6 2" xfId="36464"/>
    <cellStyle name="常规 4 15 6 2" xfId="36465"/>
    <cellStyle name="常规 4 20 7" xfId="36466"/>
    <cellStyle name="常规 4 15 7" xfId="36467"/>
    <cellStyle name="常规 4 20 7 2" xfId="36468"/>
    <cellStyle name="常规 4 15 7 2" xfId="36469"/>
    <cellStyle name="常规 4 20 8" xfId="36470"/>
    <cellStyle name="常规 4 15 8" xfId="36471"/>
    <cellStyle name="常规 4 20 8 2" xfId="36472"/>
    <cellStyle name="常规 4 15 8 2" xfId="36473"/>
    <cellStyle name="常规 4 20 9" xfId="36474"/>
    <cellStyle name="常规 4 15 9" xfId="36475"/>
    <cellStyle name="常规 4 20 9 2" xfId="36476"/>
    <cellStyle name="常规 4 15 9 2" xfId="36477"/>
    <cellStyle name="常规 4 21" xfId="36478"/>
    <cellStyle name="常规 4 16" xfId="36479"/>
    <cellStyle name="常规 4 21 10" xfId="36480"/>
    <cellStyle name="常规 4 16 10" xfId="36481"/>
    <cellStyle name="常规 4 21 10 2" xfId="36482"/>
    <cellStyle name="常规 4 16 10 2" xfId="36483"/>
    <cellStyle name="常规 4 21 11" xfId="36484"/>
    <cellStyle name="常规 4 16 11" xfId="36485"/>
    <cellStyle name="常规 4 21 11 2" xfId="36486"/>
    <cellStyle name="常规 4 16 11 2" xfId="36487"/>
    <cellStyle name="常规 4 21 12" xfId="36488"/>
    <cellStyle name="常规 4 16 12" xfId="36489"/>
    <cellStyle name="常规 4 21 12 2" xfId="36490"/>
    <cellStyle name="常规 4 16 12 2" xfId="36491"/>
    <cellStyle name="常规 4 21 13" xfId="36492"/>
    <cellStyle name="常规 4 16 13" xfId="36493"/>
    <cellStyle name="常规 4 21 13 2" xfId="36494"/>
    <cellStyle name="常规 4 16 13 2" xfId="36495"/>
    <cellStyle name="常规 4 21 14" xfId="36496"/>
    <cellStyle name="常规 4 16 14" xfId="36497"/>
    <cellStyle name="常规 4 21 14 2" xfId="36498"/>
    <cellStyle name="常规 4 16 14 2" xfId="36499"/>
    <cellStyle name="常规 4 21 15" xfId="36500"/>
    <cellStyle name="常规 4 16 20" xfId="36501"/>
    <cellStyle name="常规 4 16 15" xfId="36502"/>
    <cellStyle name="常规 4 21 15 2" xfId="36503"/>
    <cellStyle name="常规 4 16 15 2" xfId="36504"/>
    <cellStyle name="常规 4 21 16" xfId="36505"/>
    <cellStyle name="常规 4 16 21" xfId="36506"/>
    <cellStyle name="常规 4 16 16" xfId="36507"/>
    <cellStyle name="常规 4 21 16 2" xfId="36508"/>
    <cellStyle name="常规 4 16 16 2" xfId="36509"/>
    <cellStyle name="常规 4 21 17" xfId="36510"/>
    <cellStyle name="常规 4 16 22" xfId="36511"/>
    <cellStyle name="常规 4 16 17" xfId="36512"/>
    <cellStyle name="常规 4 21 17 2" xfId="36513"/>
    <cellStyle name="常规 4 16 17 2" xfId="36514"/>
    <cellStyle name="常规 4 21 18" xfId="36515"/>
    <cellStyle name="常规 4 16 23" xfId="36516"/>
    <cellStyle name="常规 4 16 18" xfId="36517"/>
    <cellStyle name="常规 4 16 18 2" xfId="36518"/>
    <cellStyle name="常规 4 16 19" xfId="36519"/>
    <cellStyle name="常规 4 21 2" xfId="36520"/>
    <cellStyle name="常规 4 16 2" xfId="36521"/>
    <cellStyle name="常规 4 21 2 2" xfId="36522"/>
    <cellStyle name="常规 4 16 2 2" xfId="36523"/>
    <cellStyle name="常规 4 21 2 2 2" xfId="36524"/>
    <cellStyle name="常规 4 16 2 2 2" xfId="36525"/>
    <cellStyle name="常规 4 21 2 3" xfId="36526"/>
    <cellStyle name="常规 4 16 2 3" xfId="36527"/>
    <cellStyle name="常规 4 21 2 3 2" xfId="36528"/>
    <cellStyle name="常规 4 16 2 3 2" xfId="36529"/>
    <cellStyle name="常规 4 21 2 4" xfId="36530"/>
    <cellStyle name="常规 4 16 2 4" xfId="36531"/>
    <cellStyle name="常规 4 21 3" xfId="36532"/>
    <cellStyle name="常规 4 16 3" xfId="36533"/>
    <cellStyle name="常规 4 21 3 2" xfId="36534"/>
    <cellStyle name="常规 4 16 3 2" xfId="36535"/>
    <cellStyle name="常规 8 5 10" xfId="36536"/>
    <cellStyle name="常规 4 21 3 2 2" xfId="36537"/>
    <cellStyle name="常规 4 16 3 2 2" xfId="36538"/>
    <cellStyle name="常规 4 21 3 3" xfId="36539"/>
    <cellStyle name="常规 4 16 3 3" xfId="36540"/>
    <cellStyle name="常规 4 21 3 3 2" xfId="36541"/>
    <cellStyle name="常规 4 16 3 3 2" xfId="36542"/>
    <cellStyle name="常规 4 21 3 4" xfId="36543"/>
    <cellStyle name="常规 4 16 3 4" xfId="36544"/>
    <cellStyle name="常规 4 21 4" xfId="36545"/>
    <cellStyle name="常规 4 16 4" xfId="36546"/>
    <cellStyle name="常规 4 21 4 2" xfId="36547"/>
    <cellStyle name="常规 4 16 4 2" xfId="36548"/>
    <cellStyle name="常规 4 21 4 2 2" xfId="36549"/>
    <cellStyle name="常规 4 16 4 2 2" xfId="36550"/>
    <cellStyle name="常规 4 21 4 3" xfId="36551"/>
    <cellStyle name="常规 4 16 4 3" xfId="36552"/>
    <cellStyle name="常规 4 21 4 3 2" xfId="36553"/>
    <cellStyle name="常规 4 16 4 3 2" xfId="36554"/>
    <cellStyle name="常规 4 21 4 4" xfId="36555"/>
    <cellStyle name="常规 4 16 4 4" xfId="36556"/>
    <cellStyle name="常规 4 21 5" xfId="36557"/>
    <cellStyle name="常规 4 16 5" xfId="36558"/>
    <cellStyle name="常规 4 9 10" xfId="36559"/>
    <cellStyle name="常规 4 21 5 2" xfId="36560"/>
    <cellStyle name="常规 4 16 5 2" xfId="36561"/>
    <cellStyle name="常规 4 21 6" xfId="36562"/>
    <cellStyle name="常规 4 16 6" xfId="36563"/>
    <cellStyle name="常规 4 21 6 2" xfId="36564"/>
    <cellStyle name="常规 4 16 6 2" xfId="36565"/>
    <cellStyle name="常规 4 21 7" xfId="36566"/>
    <cellStyle name="常规 4 16 7" xfId="36567"/>
    <cellStyle name="常规 4 21 7 2" xfId="36568"/>
    <cellStyle name="常规 4 16 7 2" xfId="36569"/>
    <cellStyle name="常规 4 21 8" xfId="36570"/>
    <cellStyle name="常规 4 16 8" xfId="36571"/>
    <cellStyle name="常规 4 21 8 2" xfId="36572"/>
    <cellStyle name="常规 4 16 8 2" xfId="36573"/>
    <cellStyle name="常规 4 21 9" xfId="36574"/>
    <cellStyle name="常规 4 16 9" xfId="36575"/>
    <cellStyle name="常规 4 21 9 2" xfId="36576"/>
    <cellStyle name="常规 4 16 9 2" xfId="36577"/>
    <cellStyle name="常规 4 22" xfId="36578"/>
    <cellStyle name="常规 4 17" xfId="36579"/>
    <cellStyle name="常规 4 22 10" xfId="36580"/>
    <cellStyle name="常规 4 17 10" xfId="36581"/>
    <cellStyle name="常规 4 22 10 2" xfId="36582"/>
    <cellStyle name="常规 4 17 10 2" xfId="36583"/>
    <cellStyle name="常规 4 22 11" xfId="36584"/>
    <cellStyle name="常规 4 17 11" xfId="36585"/>
    <cellStyle name="常规 4 22 11 2" xfId="36586"/>
    <cellStyle name="常规 4 17 11 2" xfId="36587"/>
    <cellStyle name="常规 4 22 12" xfId="36588"/>
    <cellStyle name="常规 4 17 12" xfId="36589"/>
    <cellStyle name="常规 4 22 12 2" xfId="36590"/>
    <cellStyle name="常规 4 17 12 2" xfId="36591"/>
    <cellStyle name="常规 4 22 13" xfId="36592"/>
    <cellStyle name="常规 4 17 13" xfId="36593"/>
    <cellStyle name="常规 4 22 13 2" xfId="36594"/>
    <cellStyle name="常规 4 17 13 2" xfId="36595"/>
    <cellStyle name="常规 4 22 14" xfId="36596"/>
    <cellStyle name="常规 4 17 14" xfId="36597"/>
    <cellStyle name="常规 4 22 14 2" xfId="36598"/>
    <cellStyle name="常规 4 17 14 2" xfId="36599"/>
    <cellStyle name="常规 4 22 15" xfId="36600"/>
    <cellStyle name="常规 4 17 20" xfId="36601"/>
    <cellStyle name="常规 4 17 15" xfId="36602"/>
    <cellStyle name="常规 4 22 15 2" xfId="36603"/>
    <cellStyle name="常规 4 17 15 2" xfId="36604"/>
    <cellStyle name="常规 4 22 16" xfId="36605"/>
    <cellStyle name="常规 4 17 21" xfId="36606"/>
    <cellStyle name="常规 4 17 16" xfId="36607"/>
    <cellStyle name="常规 4 22 16 2" xfId="36608"/>
    <cellStyle name="常规 4 17 16 2" xfId="36609"/>
    <cellStyle name="常规 4 22 17" xfId="36610"/>
    <cellStyle name="常规 4 17 22" xfId="36611"/>
    <cellStyle name="常规 4 17 17" xfId="36612"/>
    <cellStyle name="常规 4 22 17 2" xfId="36613"/>
    <cellStyle name="常规 4 17 17 2" xfId="36614"/>
    <cellStyle name="常规 4 22 18" xfId="36615"/>
    <cellStyle name="常规 4 17 23" xfId="36616"/>
    <cellStyle name="常规 4 17 18" xfId="36617"/>
    <cellStyle name="常规 4 17 18 2" xfId="36618"/>
    <cellStyle name="常规 4 17 19" xfId="36619"/>
    <cellStyle name="常规 4 22 2" xfId="36620"/>
    <cellStyle name="常规 4 17 2" xfId="36621"/>
    <cellStyle name="常规 4 22 2 2" xfId="36622"/>
    <cellStyle name="常规 4 17 2 2" xfId="36623"/>
    <cellStyle name="常规 4 22 2 2 2" xfId="36624"/>
    <cellStyle name="常规 4 17 2 2 2" xfId="36625"/>
    <cellStyle name="常规 4 22 2 3" xfId="36626"/>
    <cellStyle name="常规 4 17 2 3" xfId="36627"/>
    <cellStyle name="常规 4 22 2 3 2" xfId="36628"/>
    <cellStyle name="常规 4 17 2 3 2" xfId="36629"/>
    <cellStyle name="常规 4 22 2 4" xfId="36630"/>
    <cellStyle name="常规 4 17 2 4" xfId="36631"/>
    <cellStyle name="常规 4 22 3" xfId="36632"/>
    <cellStyle name="常规 4 17 3" xfId="36633"/>
    <cellStyle name="常规 4 22 3 2" xfId="36634"/>
    <cellStyle name="常规 4 17 3 2" xfId="36635"/>
    <cellStyle name="常规 4 22 3 2 2" xfId="36636"/>
    <cellStyle name="常规 4 17 3 2 2" xfId="36637"/>
    <cellStyle name="常规 4 22 3 3" xfId="36638"/>
    <cellStyle name="常规 4 17 3 3" xfId="36639"/>
    <cellStyle name="常规 4 22 3 3 2" xfId="36640"/>
    <cellStyle name="常规 4 17 3 3 2" xfId="36641"/>
    <cellStyle name="常规 4 22 3 4" xfId="36642"/>
    <cellStyle name="常规 4 17 3 4" xfId="36643"/>
    <cellStyle name="常规 4 22 4" xfId="36644"/>
    <cellStyle name="常规 4 17 4" xfId="36645"/>
    <cellStyle name="常规 4 22 4 2" xfId="36646"/>
    <cellStyle name="常规 4 17 4 2" xfId="36647"/>
    <cellStyle name="常规 4 22 4 2 2" xfId="36648"/>
    <cellStyle name="常规 4 17 4 2 2" xfId="36649"/>
    <cellStyle name="常规 4 22 4 3" xfId="36650"/>
    <cellStyle name="常规 4 17 4 3" xfId="36651"/>
    <cellStyle name="常规 4 22 4 3 2" xfId="36652"/>
    <cellStyle name="常规 4 17 4 3 2" xfId="36653"/>
    <cellStyle name="常规 4 22 4 4" xfId="36654"/>
    <cellStyle name="常规 4 17 4 4" xfId="36655"/>
    <cellStyle name="常规 4 22 5" xfId="36656"/>
    <cellStyle name="常规 4 17 5" xfId="36657"/>
    <cellStyle name="常规 4 22 5 2" xfId="36658"/>
    <cellStyle name="常规 4 17 5 2" xfId="36659"/>
    <cellStyle name="常规 4 22 6" xfId="36660"/>
    <cellStyle name="常规 4 17 6" xfId="36661"/>
    <cellStyle name="常规 4 22 6 2" xfId="36662"/>
    <cellStyle name="常规 4 17 6 2" xfId="36663"/>
    <cellStyle name="常规 4 22 7" xfId="36664"/>
    <cellStyle name="常规 4 17 7" xfId="36665"/>
    <cellStyle name="常规 4 22 7 2" xfId="36666"/>
    <cellStyle name="常规 4 17 7 2" xfId="36667"/>
    <cellStyle name="常规 4 22 8" xfId="36668"/>
    <cellStyle name="常规 4 17 8" xfId="36669"/>
    <cellStyle name="常规 4 22 8 2" xfId="36670"/>
    <cellStyle name="常规 4 17 8 2" xfId="36671"/>
    <cellStyle name="常规 4 22 9" xfId="36672"/>
    <cellStyle name="常规 4 17 9" xfId="36673"/>
    <cellStyle name="常规 4 22 9 2" xfId="36674"/>
    <cellStyle name="常规 4 17 9 2" xfId="36675"/>
    <cellStyle name="常规 4 23" xfId="36676"/>
    <cellStyle name="常规 4 18" xfId="36677"/>
    <cellStyle name="常规 6 5 2 3 2" xfId="36678"/>
    <cellStyle name="常规 4 23 10" xfId="36679"/>
    <cellStyle name="常规 4 18 10" xfId="36680"/>
    <cellStyle name="常规 4 23 10 2" xfId="36681"/>
    <cellStyle name="常规 4 18 10 2" xfId="36682"/>
    <cellStyle name="常规 4 23 11" xfId="36683"/>
    <cellStyle name="常规 4 18 11" xfId="36684"/>
    <cellStyle name="常规 4 23 11 2" xfId="36685"/>
    <cellStyle name="常规 4 18 11 2" xfId="36686"/>
    <cellStyle name="常规 4 23 12" xfId="36687"/>
    <cellStyle name="常规 4 18 12" xfId="36688"/>
    <cellStyle name="常规 4 23 12 2" xfId="36689"/>
    <cellStyle name="常规 4 18 12 2" xfId="36690"/>
    <cellStyle name="常规 4 23 13" xfId="36691"/>
    <cellStyle name="常规 4 18 13" xfId="36692"/>
    <cellStyle name="常规 4 23 13 2" xfId="36693"/>
    <cellStyle name="常规 4 18 13 2" xfId="36694"/>
    <cellStyle name="常规 4 23 14" xfId="36695"/>
    <cellStyle name="常规 4 18 14" xfId="36696"/>
    <cellStyle name="常规 4 23 14 2" xfId="36697"/>
    <cellStyle name="常规 4 18 14 2" xfId="36698"/>
    <cellStyle name="常规 4 23 15" xfId="36699"/>
    <cellStyle name="常规 4 18 20" xfId="36700"/>
    <cellStyle name="常规 4 18 15" xfId="36701"/>
    <cellStyle name="常规 4 23 15 2" xfId="36702"/>
    <cellStyle name="常规 4 18 15 2" xfId="36703"/>
    <cellStyle name="常规 4 23 16" xfId="36704"/>
    <cellStyle name="常规 4 18 21" xfId="36705"/>
    <cellStyle name="常规 4 18 16" xfId="36706"/>
    <cellStyle name="常规 4 23 16 2" xfId="36707"/>
    <cellStyle name="常规 4 18 16 2" xfId="36708"/>
    <cellStyle name="常规 4 23 17" xfId="36709"/>
    <cellStyle name="常规 4 18 22" xfId="36710"/>
    <cellStyle name="常规 4 18 17" xfId="36711"/>
    <cellStyle name="常规 4 23 17 2" xfId="36712"/>
    <cellStyle name="常规 4 18 17 2" xfId="36713"/>
    <cellStyle name="常规 4 23 18" xfId="36714"/>
    <cellStyle name="常规 4 18 23" xfId="36715"/>
    <cellStyle name="常规 4 18 18" xfId="36716"/>
    <cellStyle name="常规 4 18 18 2" xfId="36717"/>
    <cellStyle name="常规 4 18 19" xfId="36718"/>
    <cellStyle name="常规 4 23 2" xfId="36719"/>
    <cellStyle name="常规 4 18 2" xfId="36720"/>
    <cellStyle name="常规 4 23 2 2" xfId="36721"/>
    <cellStyle name="常规 4 18 2 2" xfId="36722"/>
    <cellStyle name="常规 4 23 2 2 2" xfId="36723"/>
    <cellStyle name="常规 4 18 2 2 2" xfId="36724"/>
    <cellStyle name="常规 4 23 2 3" xfId="36725"/>
    <cellStyle name="常规 4 18 2 3" xfId="36726"/>
    <cellStyle name="常规 4 23 2 3 2" xfId="36727"/>
    <cellStyle name="常规 4 18 2 3 2" xfId="36728"/>
    <cellStyle name="常规 4 23 2 4" xfId="36729"/>
    <cellStyle name="常规 4 18 2 4" xfId="36730"/>
    <cellStyle name="常规 4 23 3" xfId="36731"/>
    <cellStyle name="常规 4 18 3" xfId="36732"/>
    <cellStyle name="常规 4 23 3 2" xfId="36733"/>
    <cellStyle name="常规 4 18 3 2" xfId="36734"/>
    <cellStyle name="常规 4 23 3 2 2" xfId="36735"/>
    <cellStyle name="常规 4 18 3 2 2" xfId="36736"/>
    <cellStyle name="常规 4 23 3 3" xfId="36737"/>
    <cellStyle name="常规 4 18 3 3" xfId="36738"/>
    <cellStyle name="常规 4 23 3 3 2" xfId="36739"/>
    <cellStyle name="常规 4 18 3 3 2" xfId="36740"/>
    <cellStyle name="常规 4 23 3 4" xfId="36741"/>
    <cellStyle name="常规 4 18 3 4" xfId="36742"/>
    <cellStyle name="常规 4 23 4" xfId="36743"/>
    <cellStyle name="常规 4 18 4" xfId="36744"/>
    <cellStyle name="常规 4 23 4 2" xfId="36745"/>
    <cellStyle name="常规 4 18 4 2" xfId="36746"/>
    <cellStyle name="常规 4 23 4 2 2" xfId="36747"/>
    <cellStyle name="常规 4 18 4 2 2" xfId="36748"/>
    <cellStyle name="常规 4 23 4 3" xfId="36749"/>
    <cellStyle name="常规 4 18 4 3" xfId="36750"/>
    <cellStyle name="常规 4 23 4 3 2" xfId="36751"/>
    <cellStyle name="常规 4 18 4 3 2" xfId="36752"/>
    <cellStyle name="常规 4 23 4 4" xfId="36753"/>
    <cellStyle name="常规 4 18 4 4" xfId="36754"/>
    <cellStyle name="常规 4 23 5" xfId="36755"/>
    <cellStyle name="常规 4 18 5" xfId="36756"/>
    <cellStyle name="常规 4 23 5 2" xfId="36757"/>
    <cellStyle name="常规 4 18 5 2" xfId="36758"/>
    <cellStyle name="常规 4 23 6" xfId="36759"/>
    <cellStyle name="常规 4 18 6" xfId="36760"/>
    <cellStyle name="常规 4 23 6 2" xfId="36761"/>
    <cellStyle name="常规 4 18 6 2" xfId="36762"/>
    <cellStyle name="常规 4 23 7" xfId="36763"/>
    <cellStyle name="常规 4 18 7" xfId="36764"/>
    <cellStyle name="常规 4 23 7 2" xfId="36765"/>
    <cellStyle name="常规 4 18 7 2" xfId="36766"/>
    <cellStyle name="常规 4 23 8" xfId="36767"/>
    <cellStyle name="常规 4 18 8" xfId="36768"/>
    <cellStyle name="常规 4 23 8 2" xfId="36769"/>
    <cellStyle name="常规 4 18 8 2" xfId="36770"/>
    <cellStyle name="常规 4 23 9" xfId="36771"/>
    <cellStyle name="常规 4 18 9" xfId="36772"/>
    <cellStyle name="常规 4 23 9 2" xfId="36773"/>
    <cellStyle name="常规 4 18 9 2" xfId="36774"/>
    <cellStyle name="常规 4 24" xfId="36775"/>
    <cellStyle name="常规 4 19" xfId="36776"/>
    <cellStyle name="常规 4 24 10" xfId="36777"/>
    <cellStyle name="常规 4 19 10" xfId="36778"/>
    <cellStyle name="常规 4 24 10 2" xfId="36779"/>
    <cellStyle name="常规 4 19 10 2" xfId="36780"/>
    <cellStyle name="常规 4 24 11" xfId="36781"/>
    <cellStyle name="常规 4 19 11" xfId="36782"/>
    <cellStyle name="常规 4 24 11 2" xfId="36783"/>
    <cellStyle name="常规 4 19 11 2" xfId="36784"/>
    <cellStyle name="常规 4 24 12" xfId="36785"/>
    <cellStyle name="常规 4 19 12" xfId="36786"/>
    <cellStyle name="常规 4 24 12 2" xfId="36787"/>
    <cellStyle name="常规 4 19 12 2" xfId="36788"/>
    <cellStyle name="常规 4 24 13" xfId="36789"/>
    <cellStyle name="常规 4 19 13" xfId="36790"/>
    <cellStyle name="常规 4 24 13 2" xfId="36791"/>
    <cellStyle name="常规 4 19 13 2" xfId="36792"/>
    <cellStyle name="常规 4 24 14" xfId="36793"/>
    <cellStyle name="常规 4 19 14" xfId="36794"/>
    <cellStyle name="常规 4 24 14 2" xfId="36795"/>
    <cellStyle name="常规 4 19 14 2" xfId="36796"/>
    <cellStyle name="常规 4 24 15 2" xfId="36797"/>
    <cellStyle name="常规 4 19 15 2" xfId="36798"/>
    <cellStyle name="常规 4 24 16" xfId="36799"/>
    <cellStyle name="常规 4 19 21" xfId="36800"/>
    <cellStyle name="常规 4 19 16" xfId="36801"/>
    <cellStyle name="常规 4 24 16 2" xfId="36802"/>
    <cellStyle name="常规 4 19 16 2" xfId="36803"/>
    <cellStyle name="常规 4 24 17 2" xfId="36804"/>
    <cellStyle name="常规 4 19 17 2" xfId="36805"/>
    <cellStyle name="常规 4 24 18" xfId="36806"/>
    <cellStyle name="常规 4 19 23" xfId="36807"/>
    <cellStyle name="常规 4 19 18" xfId="36808"/>
    <cellStyle name="常规 4 19 18 2" xfId="36809"/>
    <cellStyle name="常规 4 19 19" xfId="36810"/>
    <cellStyle name="常规 4 24 2" xfId="36811"/>
    <cellStyle name="常规 4 19 2" xfId="36812"/>
    <cellStyle name="常规 4 24 2 2" xfId="36813"/>
    <cellStyle name="常规 4 19 2 2" xfId="36814"/>
    <cellStyle name="常规 4 24 2 2 2" xfId="36815"/>
    <cellStyle name="常规 4 19 2 2 2" xfId="36816"/>
    <cellStyle name="常规 4 24 2 3" xfId="36817"/>
    <cellStyle name="常规 4 19 2 3" xfId="36818"/>
    <cellStyle name="常规 4 24 2 3 2" xfId="36819"/>
    <cellStyle name="常规 4 19 2 3 2" xfId="36820"/>
    <cellStyle name="常规 4 24 2 4" xfId="36821"/>
    <cellStyle name="常规 4 19 2 4" xfId="36822"/>
    <cellStyle name="常规 4 24 3" xfId="36823"/>
    <cellStyle name="常规 4 19 3" xfId="36824"/>
    <cellStyle name="常规 4 24 3 2" xfId="36825"/>
    <cellStyle name="常规 4 19 3 2" xfId="36826"/>
    <cellStyle name="常规 4 24 3 2 2" xfId="36827"/>
    <cellStyle name="常规 4 19 3 2 2" xfId="36828"/>
    <cellStyle name="常规 4 24 3 3" xfId="36829"/>
    <cellStyle name="常规 4 19 3 3" xfId="36830"/>
    <cellStyle name="常规 4 24 3 3 2" xfId="36831"/>
    <cellStyle name="常规 4 19 3 3 2" xfId="36832"/>
    <cellStyle name="常规 4 24 3 4" xfId="36833"/>
    <cellStyle name="常规 4 19 3 4" xfId="36834"/>
    <cellStyle name="常规 4 24 4" xfId="36835"/>
    <cellStyle name="常规 4 19 4" xfId="36836"/>
    <cellStyle name="常规 4 24 4 2" xfId="36837"/>
    <cellStyle name="常规 4 19 4 2" xfId="36838"/>
    <cellStyle name="常规 4 24 4 2 2" xfId="36839"/>
    <cellStyle name="常规 4 19 4 2 2" xfId="36840"/>
    <cellStyle name="常规 4 24 4 3" xfId="36841"/>
    <cellStyle name="常规 4 19 4 3" xfId="36842"/>
    <cellStyle name="常规 4 24 4 3 2" xfId="36843"/>
    <cellStyle name="常规 4 19 4 3 2" xfId="36844"/>
    <cellStyle name="常规 4 24 4 4" xfId="36845"/>
    <cellStyle name="常规 4 19 4 4" xfId="36846"/>
    <cellStyle name="常规 4 24 5" xfId="36847"/>
    <cellStyle name="常规 4 19 5" xfId="36848"/>
    <cellStyle name="常规 4 24 5 2" xfId="36849"/>
    <cellStyle name="常规 4 19 5 2" xfId="36850"/>
    <cellStyle name="常规 4 24 6" xfId="36851"/>
    <cellStyle name="常规 4 19 6" xfId="36852"/>
    <cellStyle name="常规 4 24 6 2" xfId="36853"/>
    <cellStyle name="常规 4 19 6 2" xfId="36854"/>
    <cellStyle name="常规 9 11 2 2 2" xfId="36855"/>
    <cellStyle name="常规 4 24 7" xfId="36856"/>
    <cellStyle name="常规 4 19 7" xfId="36857"/>
    <cellStyle name="常规 4 24 7 2" xfId="36858"/>
    <cellStyle name="常规 4 19 7 2" xfId="36859"/>
    <cellStyle name="常规 4 24 8" xfId="36860"/>
    <cellStyle name="常规 4 19 8" xfId="36861"/>
    <cellStyle name="常规 4 24 8 2" xfId="36862"/>
    <cellStyle name="常规 4 19 8 2" xfId="36863"/>
    <cellStyle name="常规 4 24 9" xfId="36864"/>
    <cellStyle name="常规 4 19 9" xfId="36865"/>
    <cellStyle name="常规 4 24 9 2" xfId="36866"/>
    <cellStyle name="常规 4 19 9 2" xfId="36867"/>
    <cellStyle name="常规 4 2 10" xfId="36868"/>
    <cellStyle name="常规 4 2 10 2" xfId="36869"/>
    <cellStyle name="常规 4 2 10 2 2" xfId="36870"/>
    <cellStyle name="常规 4 2 10 3" xfId="36871"/>
    <cellStyle name="常规 4 2 10 3 2" xfId="36872"/>
    <cellStyle name="常规 4 2 10 4" xfId="36873"/>
    <cellStyle name="常规 4 2 11" xfId="36874"/>
    <cellStyle name="常规 4 2 11 2" xfId="36875"/>
    <cellStyle name="常规 4 2 11 2 2" xfId="36876"/>
    <cellStyle name="常规 4 2 11 3" xfId="36877"/>
    <cellStyle name="常规 4 2 11 3 2" xfId="36878"/>
    <cellStyle name="常规 4 2 11 4" xfId="36879"/>
    <cellStyle name="常规 4 2 12" xfId="36880"/>
    <cellStyle name="常规 9 40 15" xfId="36881"/>
    <cellStyle name="常规 9 35 15" xfId="36882"/>
    <cellStyle name="常规 4 2 12 2" xfId="36883"/>
    <cellStyle name="常规 9 40 15 2" xfId="36884"/>
    <cellStyle name="常规 9 35 15 2" xfId="36885"/>
    <cellStyle name="常规 4 2 12 2 2" xfId="36886"/>
    <cellStyle name="常规 9 40 16" xfId="36887"/>
    <cellStyle name="常规 9 35 16" xfId="36888"/>
    <cellStyle name="常规 4 2 12 3" xfId="36889"/>
    <cellStyle name="常规 9 40 16 2" xfId="36890"/>
    <cellStyle name="常规 9 35 16 2" xfId="36891"/>
    <cellStyle name="常规 4 2 12 3 2" xfId="36892"/>
    <cellStyle name="常规 9 40 17" xfId="36893"/>
    <cellStyle name="常规 9 35 17" xfId="36894"/>
    <cellStyle name="常规 4 2 12 4" xfId="36895"/>
    <cellStyle name="常规 4 2 13" xfId="36896"/>
    <cellStyle name="常规 4 2 13 2" xfId="36897"/>
    <cellStyle name="常规 4 2 14 2" xfId="36898"/>
    <cellStyle name="常规 4 2 20" xfId="36899"/>
    <cellStyle name="常规 4 2 15" xfId="36900"/>
    <cellStyle name="常规 4 2 20 2" xfId="36901"/>
    <cellStyle name="常规 4 2 15 2" xfId="36902"/>
    <cellStyle name="常规 4 2 21" xfId="36903"/>
    <cellStyle name="常规 4 2 16" xfId="36904"/>
    <cellStyle name="常规 4 2 21 2" xfId="36905"/>
    <cellStyle name="常规 4 2 16 2" xfId="36906"/>
    <cellStyle name="常规 4 2 22" xfId="36907"/>
    <cellStyle name="常规 4 2 17" xfId="36908"/>
    <cellStyle name="常规 9 41 15" xfId="36909"/>
    <cellStyle name="常规 9 36 15" xfId="36910"/>
    <cellStyle name="常规 4 2 22 2" xfId="36911"/>
    <cellStyle name="常规 4 2 17 2" xfId="36912"/>
    <cellStyle name="常规 4 2 23" xfId="36913"/>
    <cellStyle name="常规 4 2 18" xfId="36914"/>
    <cellStyle name="常规 4 2 23 2" xfId="36915"/>
    <cellStyle name="常规 4 2 18 2" xfId="36916"/>
    <cellStyle name="常规 4 2 24" xfId="36917"/>
    <cellStyle name="常规 4 2 19" xfId="36918"/>
    <cellStyle name="常规 4 2 24 2" xfId="36919"/>
    <cellStyle name="常规 4 2 19 2" xfId="36920"/>
    <cellStyle name="常规 4 2 2 10" xfId="36921"/>
    <cellStyle name="常规 4 2 2 11" xfId="36922"/>
    <cellStyle name="常规 4 2 2 12" xfId="36923"/>
    <cellStyle name="常规 4 2 2 2" xfId="36924"/>
    <cellStyle name="常规 4 2 2 2 10" xfId="36925"/>
    <cellStyle name="常规 4 2 2 2 11" xfId="36926"/>
    <cellStyle name="常规 4 2 2 2 12" xfId="36927"/>
    <cellStyle name="常规 4 2 2 2 13" xfId="36928"/>
    <cellStyle name="常规 8 33 7 2" xfId="36929"/>
    <cellStyle name="常规 8 28 7 2" xfId="36930"/>
    <cellStyle name="常规 4 2 2 2 14" xfId="36931"/>
    <cellStyle name="常规 4 2 2 2 2" xfId="36932"/>
    <cellStyle name="常规 4 2 2 2 2 10" xfId="36933"/>
    <cellStyle name="常规 4 2 2 2 2 12" xfId="36934"/>
    <cellStyle name="常规 4 2 2 2 2 13" xfId="36935"/>
    <cellStyle name="常规 4 2 2 2 2 14" xfId="36936"/>
    <cellStyle name="常规 4 2 2 2 2 2" xfId="36937"/>
    <cellStyle name="常规 4 2 2 2 2 2 10" xfId="36938"/>
    <cellStyle name="常规 4 2 2 2 2 2 11" xfId="36939"/>
    <cellStyle name="常规 4 2 2 2 2 2 12" xfId="36940"/>
    <cellStyle name="汇总 12 3 4" xfId="36941"/>
    <cellStyle name="常规 4 2 2 2 2 2 2" xfId="36942"/>
    <cellStyle name="常规 4 2 2 2 2 2 2 2" xfId="36943"/>
    <cellStyle name="常规 4 2 2 2 2 2 2 2 2" xfId="36944"/>
    <cellStyle name="常规 4 2 2 2 2 2 2 2 2 2" xfId="36945"/>
    <cellStyle name="常规 4 2 2 2 2 2 2 2 2 2 2" xfId="36946"/>
    <cellStyle name="常规 4 2 2 2 2 2 2 2 2 3" xfId="36947"/>
    <cellStyle name="常规 4 2 2 2 2 2 2 2 2 4" xfId="36948"/>
    <cellStyle name="常规 4 2 2 2 2 2 2 2 2 5" xfId="36949"/>
    <cellStyle name="常规 4 2 2 2 2 2 2 2 2 7" xfId="36950"/>
    <cellStyle name="常规 4 2 2 2 2 2 2 2 2 8" xfId="36951"/>
    <cellStyle name="常规 4 2 2 2 2 2 2 2 3" xfId="36952"/>
    <cellStyle name="常规 4 2 2 2 2 2 2 2 3 2" xfId="36953"/>
    <cellStyle name="常规 4 2 2 2 2 2 2 2 4" xfId="36954"/>
    <cellStyle name="常规 4 2 2 2 2 2 2 2 5" xfId="36955"/>
    <cellStyle name="常规 4 2 2 2 2 2 2 2 6" xfId="36956"/>
    <cellStyle name="常规 4 2 2 2 2 2 2 2 7" xfId="36957"/>
    <cellStyle name="常规 4 2 2 2 2 2 2 2 8" xfId="36958"/>
    <cellStyle name="常规 4 2 2 2 2 2 2 3" xfId="36959"/>
    <cellStyle name="常规 4 2 2 2 2 2 2 4" xfId="36960"/>
    <cellStyle name="常规 4 2 2 2 2 2 2 4 2" xfId="36961"/>
    <cellStyle name="常规 4 2 2 2 2 2 2 5" xfId="36962"/>
    <cellStyle name="常规 4 2 2 2 2 2 2 6" xfId="36963"/>
    <cellStyle name="常规 4 2 2 2 2 2 2 7" xfId="36964"/>
    <cellStyle name="常规 4 2 2 2 2 2 2 8" xfId="36965"/>
    <cellStyle name="常规 4 2 2 2 2 2 2 9" xfId="36966"/>
    <cellStyle name="汇总 12 3 5" xfId="36967"/>
    <cellStyle name="常规 4 2 2 2 2 2 3" xfId="36968"/>
    <cellStyle name="汇总 12 3 6" xfId="36969"/>
    <cellStyle name="常规 4 2 2 2 2 2 4" xfId="36970"/>
    <cellStyle name="常规 4 2 2 2 2 2 5" xfId="36971"/>
    <cellStyle name="常规 4 2 2 2 2 2 6" xfId="36972"/>
    <cellStyle name="常规 4 2 2 2 2 2 7" xfId="36973"/>
    <cellStyle name="常规 4 2 2 2 2 2 7 2" xfId="36974"/>
    <cellStyle name="常规 4 2 2 2 2 2 8" xfId="36975"/>
    <cellStyle name="常规 4 2 2 2 2 2 9" xfId="36976"/>
    <cellStyle name="常规 4 2 2 2 2 3" xfId="36977"/>
    <cellStyle name="汇总 12 4 4" xfId="36978"/>
    <cellStyle name="常规 4 2 2 2 2 3 2" xfId="36979"/>
    <cellStyle name="汇总 12 4 5" xfId="36980"/>
    <cellStyle name="常规 4 2 2 2 2 3 3" xfId="36981"/>
    <cellStyle name="汇总 12 4 6" xfId="36982"/>
    <cellStyle name="常规 4 2 2 2 2 3 4" xfId="36983"/>
    <cellStyle name="常规 4 2 2 2 2 3 5" xfId="36984"/>
    <cellStyle name="常规 4 2 2 2 2 4" xfId="36985"/>
    <cellStyle name="常规 4 2 2 2 2 4 2" xfId="36986"/>
    <cellStyle name="常规 4 2 2 2 2 5" xfId="36987"/>
    <cellStyle name="常规 4 2 2 2 2 6" xfId="36988"/>
    <cellStyle name="常规 4 2 2 2 2 7" xfId="36989"/>
    <cellStyle name="常规 4 2 2 2 2 8" xfId="36990"/>
    <cellStyle name="常规 4 2 2 2 2 9" xfId="36991"/>
    <cellStyle name="常规 4 2 2 2 3" xfId="36992"/>
    <cellStyle name="汇总 13 3 4" xfId="36993"/>
    <cellStyle name="常规 4 2 2 2 3 2 2" xfId="36994"/>
    <cellStyle name="常规 4 2 2 2 3 2 2 2" xfId="36995"/>
    <cellStyle name="汇总 13 3 5" xfId="36996"/>
    <cellStyle name="常规 4 2 2 2 3 2 3" xfId="36997"/>
    <cellStyle name="常规 4 2 2 2 3 4" xfId="36998"/>
    <cellStyle name="常规 4 2 2 2 3 5" xfId="36999"/>
    <cellStyle name="常规 4 2 2 2 3 6" xfId="37000"/>
    <cellStyle name="常规 4 2 2 2 4" xfId="37001"/>
    <cellStyle name="常规 4 2 2 2 4 2" xfId="37002"/>
    <cellStyle name="常规 4 2 2 2 5" xfId="37003"/>
    <cellStyle name="常规 4 2 2 2 6" xfId="37004"/>
    <cellStyle name="常规 4 2 2 2 7" xfId="37005"/>
    <cellStyle name="常规 4 2 2 2 8" xfId="37006"/>
    <cellStyle name="常规 4 2 2 2 9" xfId="37007"/>
    <cellStyle name="常规 4 2 2 2 9 2" xfId="37008"/>
    <cellStyle name="常规 4 2 2 3" xfId="37009"/>
    <cellStyle name="常规 4 2 2 3 2" xfId="37010"/>
    <cellStyle name="常规 4 2 2 3 2 2" xfId="37011"/>
    <cellStyle name="常规 4 2 2 3 2 3" xfId="37012"/>
    <cellStyle name="常规 4 2 2 3 3" xfId="37013"/>
    <cellStyle name="常规 4 2 2 3 4" xfId="37014"/>
    <cellStyle name="常规 4 2 2 3 5" xfId="37015"/>
    <cellStyle name="常规 4 2 2 3 6" xfId="37016"/>
    <cellStyle name="常规 4 2 2 4" xfId="37017"/>
    <cellStyle name="常规 4 2 2 4 2" xfId="37018"/>
    <cellStyle name="常规 4 2 2 5" xfId="37019"/>
    <cellStyle name="常规 4 2 2 6" xfId="37020"/>
    <cellStyle name="常规 4 2 2 6 2" xfId="37021"/>
    <cellStyle name="常规 4 2 2 7" xfId="37022"/>
    <cellStyle name="常规 4 2 2 8" xfId="37023"/>
    <cellStyle name="常规 4 2 2 9" xfId="37024"/>
    <cellStyle name="常规 4 2 30" xfId="37025"/>
    <cellStyle name="常规 4 2 25" xfId="37026"/>
    <cellStyle name="常规 4 2 30 2" xfId="37027"/>
    <cellStyle name="常规 4 2 25 2" xfId="37028"/>
    <cellStyle name="常规 4 2 31" xfId="37029"/>
    <cellStyle name="常规 4 2 26" xfId="37030"/>
    <cellStyle name="常规 4 2 32" xfId="37031"/>
    <cellStyle name="常规 4 2 27" xfId="37032"/>
    <cellStyle name="常规 4 2 33" xfId="37033"/>
    <cellStyle name="常规 4 2 28" xfId="37034"/>
    <cellStyle name="常规 4 2 34" xfId="37035"/>
    <cellStyle name="常规 4 2 29" xfId="37036"/>
    <cellStyle name="常规 4 2 3" xfId="37037"/>
    <cellStyle name="常规 4 2 3 2" xfId="37038"/>
    <cellStyle name="常规 4 2 3 2 2" xfId="37039"/>
    <cellStyle name="常规 4 2 3 3" xfId="37040"/>
    <cellStyle name="常规 4 2 3 3 2" xfId="37041"/>
    <cellStyle name="常规 4 2 3 4" xfId="37042"/>
    <cellStyle name="常规 4 2 3 4 2" xfId="37043"/>
    <cellStyle name="常规 4 2 3 5" xfId="37044"/>
    <cellStyle name="常规 4 2 3 6" xfId="37045"/>
    <cellStyle name="常规 4 2 35" xfId="37046"/>
    <cellStyle name="常规 4 2 36" xfId="37047"/>
    <cellStyle name="常规 4 2 4" xfId="37048"/>
    <cellStyle name="常规 4 2 4 2" xfId="37049"/>
    <cellStyle name="常规 4 2 4 2 2" xfId="37050"/>
    <cellStyle name="常规 4 2 4 3" xfId="37051"/>
    <cellStyle name="常规 4 2 4 3 2" xfId="37052"/>
    <cellStyle name="常规 4 2 4 4" xfId="37053"/>
    <cellStyle name="常规 4 2 4 5" xfId="37054"/>
    <cellStyle name="常规 4 2 4 6" xfId="37055"/>
    <cellStyle name="常规 4 2 5" xfId="37056"/>
    <cellStyle name="常规 4 2 5 2" xfId="37057"/>
    <cellStyle name="常规 4 2 5 2 2" xfId="37058"/>
    <cellStyle name="常规 4 2 5 3" xfId="37059"/>
    <cellStyle name="常规 4 2 5 3 2" xfId="37060"/>
    <cellStyle name="常规 4 2 5 4" xfId="37061"/>
    <cellStyle name="常规 4 2 5 5" xfId="37062"/>
    <cellStyle name="常规 76 10 2" xfId="37063"/>
    <cellStyle name="常规 4 2 6" xfId="37064"/>
    <cellStyle name="常规 4 2 6 2" xfId="37065"/>
    <cellStyle name="常规 4 2 6 2 2" xfId="37066"/>
    <cellStyle name="常规 4 2 6 3" xfId="37067"/>
    <cellStyle name="常规 4 2 6 3 2" xfId="37068"/>
    <cellStyle name="常规 4 2 6 4" xfId="37069"/>
    <cellStyle name="常规 4 2 6 5" xfId="37070"/>
    <cellStyle name="常规 4 2 7" xfId="37071"/>
    <cellStyle name="常规 4 2 7 2" xfId="37072"/>
    <cellStyle name="常规 4 2 7 2 2" xfId="37073"/>
    <cellStyle name="常规 8 23 10 2" xfId="37074"/>
    <cellStyle name="常规 8 18 10 2" xfId="37075"/>
    <cellStyle name="常规 4 2 7 3" xfId="37076"/>
    <cellStyle name="常规 4 2 7 3 2" xfId="37077"/>
    <cellStyle name="常规 4 2 7 4" xfId="37078"/>
    <cellStyle name="常规 4 2 7 5" xfId="37079"/>
    <cellStyle name="常规 4 2 8" xfId="37080"/>
    <cellStyle name="常规 4 2 8 2" xfId="37081"/>
    <cellStyle name="常规 4 2 8 2 2" xfId="37082"/>
    <cellStyle name="常规 8 23 11 2" xfId="37083"/>
    <cellStyle name="常规 8 18 11 2" xfId="37084"/>
    <cellStyle name="常规 4 2 8 3" xfId="37085"/>
    <cellStyle name="常规 4 2 8 3 2" xfId="37086"/>
    <cellStyle name="常规 4 2 8 4" xfId="37087"/>
    <cellStyle name="常规 4 2 9" xfId="37088"/>
    <cellStyle name="常规 4 2 9 2" xfId="37089"/>
    <cellStyle name="常规 4 2 9 2 2" xfId="37090"/>
    <cellStyle name="常规 8 23 12 2" xfId="37091"/>
    <cellStyle name="常规 8 18 12 2" xfId="37092"/>
    <cellStyle name="常规 4 2 9 3" xfId="37093"/>
    <cellStyle name="常规 4 2 9 3 2" xfId="37094"/>
    <cellStyle name="常规 4 2 9 4" xfId="37095"/>
    <cellStyle name="常规 4 30" xfId="37096"/>
    <cellStyle name="常规 4 25" xfId="37097"/>
    <cellStyle name="常规 6 22 13 2" xfId="37098"/>
    <cellStyle name="常规 6 17 13 2" xfId="37099"/>
    <cellStyle name="常规 4 30 10" xfId="37100"/>
    <cellStyle name="常规 4 25 10" xfId="37101"/>
    <cellStyle name="常规 4 30 10 2" xfId="37102"/>
    <cellStyle name="常规 4 25 10 2" xfId="37103"/>
    <cellStyle name="常规 4 30 11" xfId="37104"/>
    <cellStyle name="常规 4 25 11" xfId="37105"/>
    <cellStyle name="常规 4 30 11 2" xfId="37106"/>
    <cellStyle name="常规 4 25 11 2" xfId="37107"/>
    <cellStyle name="常规 4 30 12" xfId="37108"/>
    <cellStyle name="常规 4 25 12" xfId="37109"/>
    <cellStyle name="常规 4 30 12 2" xfId="37110"/>
    <cellStyle name="常规 4 25 12 2" xfId="37111"/>
    <cellStyle name="常规 4 30 13" xfId="37112"/>
    <cellStyle name="常规 4 25 13" xfId="37113"/>
    <cellStyle name="常规 4 30 13 2" xfId="37114"/>
    <cellStyle name="常规 4 25 13 2" xfId="37115"/>
    <cellStyle name="常规 4 30 14" xfId="37116"/>
    <cellStyle name="常规 4 25 14" xfId="37117"/>
    <cellStyle name="常规 4 30 14 2" xfId="37118"/>
    <cellStyle name="常规 4 25 14 2" xfId="37119"/>
    <cellStyle name="常规 4 30 15" xfId="37120"/>
    <cellStyle name="常规 4 25 15" xfId="37121"/>
    <cellStyle name="常规 4 30 15 2" xfId="37122"/>
    <cellStyle name="常规 4 25 15 2" xfId="37123"/>
    <cellStyle name="常规 4 30 16" xfId="37124"/>
    <cellStyle name="常规 4 25 16" xfId="37125"/>
    <cellStyle name="常规 4 30 16 2" xfId="37126"/>
    <cellStyle name="常规 4 25 16 2" xfId="37127"/>
    <cellStyle name="常规 4 30 17" xfId="37128"/>
    <cellStyle name="常规 4 25 17" xfId="37129"/>
    <cellStyle name="常规 4 30 17 2" xfId="37130"/>
    <cellStyle name="常规 4 25 17 2" xfId="37131"/>
    <cellStyle name="常规 4 30 18" xfId="37132"/>
    <cellStyle name="常规 4 25 18" xfId="37133"/>
    <cellStyle name="常规 4 30 2" xfId="37134"/>
    <cellStyle name="常规 4 25 2" xfId="37135"/>
    <cellStyle name="常规 4 30 2 2" xfId="37136"/>
    <cellStyle name="常规 4 25 2 2" xfId="37137"/>
    <cellStyle name="常规 4 30 2 2 2" xfId="37138"/>
    <cellStyle name="常规 4 25 2 2 2" xfId="37139"/>
    <cellStyle name="常规 4 30 2 3" xfId="37140"/>
    <cellStyle name="常规 4 25 2 3" xfId="37141"/>
    <cellStyle name="常规 4 30 2 3 2" xfId="37142"/>
    <cellStyle name="常规 4 25 2 3 2" xfId="37143"/>
    <cellStyle name="常规 4 30 2 4" xfId="37144"/>
    <cellStyle name="常规 4 25 2 4" xfId="37145"/>
    <cellStyle name="常规 4 30 3" xfId="37146"/>
    <cellStyle name="常规 4 25 3" xfId="37147"/>
    <cellStyle name="常规 4 30 3 2" xfId="37148"/>
    <cellStyle name="常规 4 25 3 2" xfId="37149"/>
    <cellStyle name="常规 4 30 3 2 2" xfId="37150"/>
    <cellStyle name="常规 4 25 3 2 2" xfId="37151"/>
    <cellStyle name="常规 4 30 3 3" xfId="37152"/>
    <cellStyle name="常规 4 25 3 3" xfId="37153"/>
    <cellStyle name="常规 4 30 3 3 2" xfId="37154"/>
    <cellStyle name="常规 4 25 3 3 2" xfId="37155"/>
    <cellStyle name="常规 4 30 3 4" xfId="37156"/>
    <cellStyle name="常规 4 25 3 4" xfId="37157"/>
    <cellStyle name="常规 4 30 4" xfId="37158"/>
    <cellStyle name="常规 4 25 4" xfId="37159"/>
    <cellStyle name="常规 4 30 4 2" xfId="37160"/>
    <cellStyle name="常规 4 25 4 2" xfId="37161"/>
    <cellStyle name="常规 4 30 4 2 2" xfId="37162"/>
    <cellStyle name="常规 4 25 4 2 2" xfId="37163"/>
    <cellStyle name="常规 4 30 4 3" xfId="37164"/>
    <cellStyle name="常规 4 25 4 3" xfId="37165"/>
    <cellStyle name="常规 4 30 4 3 2" xfId="37166"/>
    <cellStyle name="常规 4 25 4 3 2" xfId="37167"/>
    <cellStyle name="常规 4 30 4 4" xfId="37168"/>
    <cellStyle name="常规 4 25 4 4" xfId="37169"/>
    <cellStyle name="常规 4 30 5" xfId="37170"/>
    <cellStyle name="常规 4 25 5" xfId="37171"/>
    <cellStyle name="千位分隔 39" xfId="37172"/>
    <cellStyle name="常规 4 30 5 2" xfId="37173"/>
    <cellStyle name="常规 4 25 5 2" xfId="37174"/>
    <cellStyle name="常规 4 30 6" xfId="37175"/>
    <cellStyle name="常规 4 25 6" xfId="37176"/>
    <cellStyle name="常规 4 30 6 2" xfId="37177"/>
    <cellStyle name="常规 4 25 6 2" xfId="37178"/>
    <cellStyle name="常规 9 11 2 3 2" xfId="37179"/>
    <cellStyle name="常规 4 30 7" xfId="37180"/>
    <cellStyle name="常规 4 25 7" xfId="37181"/>
    <cellStyle name="常规 4 30 7 2" xfId="37182"/>
    <cellStyle name="常规 4 25 7 2" xfId="37183"/>
    <cellStyle name="常规 4 30 8" xfId="37184"/>
    <cellStyle name="常规 4 25 8" xfId="37185"/>
    <cellStyle name="常规 4 30 8 2" xfId="37186"/>
    <cellStyle name="常规 4 25 8 2" xfId="37187"/>
    <cellStyle name="常规 4 30 9" xfId="37188"/>
    <cellStyle name="常规 4 25 9" xfId="37189"/>
    <cellStyle name="常规 4 30 9 2" xfId="37190"/>
    <cellStyle name="常规 4 25 9 2" xfId="37191"/>
    <cellStyle name="常规 4 31" xfId="37192"/>
    <cellStyle name="常规 4 26" xfId="37193"/>
    <cellStyle name="常规 4 31 10" xfId="37194"/>
    <cellStyle name="常规 4 26 10" xfId="37195"/>
    <cellStyle name="常规 4 31 10 2" xfId="37196"/>
    <cellStyle name="常规 4 26 10 2" xfId="37197"/>
    <cellStyle name="常规 4 31 11" xfId="37198"/>
    <cellStyle name="常规 4 26 11" xfId="37199"/>
    <cellStyle name="常规 4 31 11 2" xfId="37200"/>
    <cellStyle name="常规 4 26 11 2" xfId="37201"/>
    <cellStyle name="常规 4 31 12" xfId="37202"/>
    <cellStyle name="常规 4 26 12" xfId="37203"/>
    <cellStyle name="常规 4 31 12 2" xfId="37204"/>
    <cellStyle name="常规 4 26 12 2" xfId="37205"/>
    <cellStyle name="常规 4 31 13" xfId="37206"/>
    <cellStyle name="常规 4 26 13" xfId="37207"/>
    <cellStyle name="常规 4 31 13 2" xfId="37208"/>
    <cellStyle name="常规 4 26 13 2" xfId="37209"/>
    <cellStyle name="常规 4 31 14" xfId="37210"/>
    <cellStyle name="常规 4 26 14" xfId="37211"/>
    <cellStyle name="常规 4 31 14 2" xfId="37212"/>
    <cellStyle name="常规 4 26 14 2" xfId="37213"/>
    <cellStyle name="常规 4 31 15 2" xfId="37214"/>
    <cellStyle name="常规 4 26 15 2" xfId="37215"/>
    <cellStyle name="常规 4 31 16" xfId="37216"/>
    <cellStyle name="常规 4 26 16" xfId="37217"/>
    <cellStyle name="常规 4 31 16 2" xfId="37218"/>
    <cellStyle name="常规 4 26 16 2" xfId="37219"/>
    <cellStyle name="常规 4 31 17" xfId="37220"/>
    <cellStyle name="常规 4 26 17" xfId="37221"/>
    <cellStyle name="常规 4 31 17 2" xfId="37222"/>
    <cellStyle name="常规 4 26 17 2" xfId="37223"/>
    <cellStyle name="常规 4 31 18" xfId="37224"/>
    <cellStyle name="常规 4 26 18" xfId="37225"/>
    <cellStyle name="常规 4 31 2" xfId="37226"/>
    <cellStyle name="常规 4 26 2" xfId="37227"/>
    <cellStyle name="常规 4 31 2 2" xfId="37228"/>
    <cellStyle name="常规 4 26 2 2" xfId="37229"/>
    <cellStyle name="常规 4 31 2 2 2" xfId="37230"/>
    <cellStyle name="常规 4 26 2 2 2" xfId="37231"/>
    <cellStyle name="常规 4 31 2 3" xfId="37232"/>
    <cellStyle name="常规 4 26 2 3" xfId="37233"/>
    <cellStyle name="常规 4 31 2 3 2" xfId="37234"/>
    <cellStyle name="常规 4 26 2 3 2" xfId="37235"/>
    <cellStyle name="常规 4 31 2 4" xfId="37236"/>
    <cellStyle name="常规 4 26 2 4" xfId="37237"/>
    <cellStyle name="常规 4 31 3" xfId="37238"/>
    <cellStyle name="常规 4 26 3" xfId="37239"/>
    <cellStyle name="常规 4 31 3 2" xfId="37240"/>
    <cellStyle name="常规 4 26 3 2" xfId="37241"/>
    <cellStyle name="常规 4 31 3 2 2" xfId="37242"/>
    <cellStyle name="常规 4 26 3 2 2" xfId="37243"/>
    <cellStyle name="常规 4 31 3 3" xfId="37244"/>
    <cellStyle name="常规 4 26 3 3" xfId="37245"/>
    <cellStyle name="常规 4 31 3 3 2" xfId="37246"/>
    <cellStyle name="常规 4 26 3 3 2" xfId="37247"/>
    <cellStyle name="常规 4 31 3 4" xfId="37248"/>
    <cellStyle name="常规 4 26 3 4" xfId="37249"/>
    <cellStyle name="常规 4 31 4" xfId="37250"/>
    <cellStyle name="常规 4 26 4" xfId="37251"/>
    <cellStyle name="常规 4 31 4 2" xfId="37252"/>
    <cellStyle name="常规 4 26 4 2" xfId="37253"/>
    <cellStyle name="常规 4 31 4 2 2" xfId="37254"/>
    <cellStyle name="常规 4 26 4 2 2" xfId="37255"/>
    <cellStyle name="常规 4 31 4 3" xfId="37256"/>
    <cellStyle name="常规 4 26 4 3" xfId="37257"/>
    <cellStyle name="常规 4 31 4 3 2" xfId="37258"/>
    <cellStyle name="常规 4 26 4 3 2" xfId="37259"/>
    <cellStyle name="常规 4 31 4 4" xfId="37260"/>
    <cellStyle name="常规 4 26 4 4" xfId="37261"/>
    <cellStyle name="常规 4 31 5" xfId="37262"/>
    <cellStyle name="常规 4 26 5" xfId="37263"/>
    <cellStyle name="常规 4 31 5 2" xfId="37264"/>
    <cellStyle name="常规 4 26 5 2" xfId="37265"/>
    <cellStyle name="常规 4 31 6" xfId="37266"/>
    <cellStyle name="常规 4 26 6" xfId="37267"/>
    <cellStyle name="常规 4 31 6 2" xfId="37268"/>
    <cellStyle name="常规 4 26 6 2" xfId="37269"/>
    <cellStyle name="常规 4 31 7" xfId="37270"/>
    <cellStyle name="常规 4 26 7" xfId="37271"/>
    <cellStyle name="常规 4 31 7 2" xfId="37272"/>
    <cellStyle name="常规 4 26 7 2" xfId="37273"/>
    <cellStyle name="常规 4 31 8" xfId="37274"/>
    <cellStyle name="常规 4 26 8" xfId="37275"/>
    <cellStyle name="常规 4 31 8 2" xfId="37276"/>
    <cellStyle name="常规 4 26 8 2" xfId="37277"/>
    <cellStyle name="常规 4 31 9" xfId="37278"/>
    <cellStyle name="常规 4 26 9" xfId="37279"/>
    <cellStyle name="常规 4 31 9 2" xfId="37280"/>
    <cellStyle name="常规 4 26 9 2" xfId="37281"/>
    <cellStyle name="常规 4 32" xfId="37282"/>
    <cellStyle name="常规 4 27" xfId="37283"/>
    <cellStyle name="常规 4 32 10" xfId="37284"/>
    <cellStyle name="常规 4 27 10" xfId="37285"/>
    <cellStyle name="常规 4 32 10 2" xfId="37286"/>
    <cellStyle name="常规 4 27 10 2" xfId="37287"/>
    <cellStyle name="常规 4 32 11" xfId="37288"/>
    <cellStyle name="常规 4 27 11" xfId="37289"/>
    <cellStyle name="常规 4 32 11 2" xfId="37290"/>
    <cellStyle name="常规 4 27 11 2" xfId="37291"/>
    <cellStyle name="常规 4 32 12" xfId="37292"/>
    <cellStyle name="常规 4 27 12" xfId="37293"/>
    <cellStyle name="常规 4 32 12 2" xfId="37294"/>
    <cellStyle name="常规 4 27 12 2" xfId="37295"/>
    <cellStyle name="常规 4 32 13" xfId="37296"/>
    <cellStyle name="常规 4 27 13" xfId="37297"/>
    <cellStyle name="常规 4 32 13 2" xfId="37298"/>
    <cellStyle name="常规 4 27 13 2" xfId="37299"/>
    <cellStyle name="常规 4 32 14" xfId="37300"/>
    <cellStyle name="常规 4 27 14" xfId="37301"/>
    <cellStyle name="常规 4 32 14 2" xfId="37302"/>
    <cellStyle name="常规 4 27 14 2" xfId="37303"/>
    <cellStyle name="常规 4 32 15" xfId="37304"/>
    <cellStyle name="常规 4 27 15" xfId="37305"/>
    <cellStyle name="常规 4 32 15 2" xfId="37306"/>
    <cellStyle name="常规 4 27 15 2" xfId="37307"/>
    <cellStyle name="常规 4 32 16" xfId="37308"/>
    <cellStyle name="常规 4 27 16" xfId="37309"/>
    <cellStyle name="常规 4 32 16 2" xfId="37310"/>
    <cellStyle name="常规 4 27 16 2" xfId="37311"/>
    <cellStyle name="常规 4 32 17" xfId="37312"/>
    <cellStyle name="常规 4 27 17" xfId="37313"/>
    <cellStyle name="常规 4 32 17 2" xfId="37314"/>
    <cellStyle name="常规 4 27 17 2" xfId="37315"/>
    <cellStyle name="常规 4 32 18" xfId="37316"/>
    <cellStyle name="常规 4 27 18" xfId="37317"/>
    <cellStyle name="常规 4 32 2" xfId="37318"/>
    <cellStyle name="常规 4 27 2" xfId="37319"/>
    <cellStyle name="常规 4 32 2 2" xfId="37320"/>
    <cellStyle name="常规 4 27 2 2" xfId="37321"/>
    <cellStyle name="常规 4 32 2 2 2" xfId="37322"/>
    <cellStyle name="常规 4 27 2 2 2" xfId="37323"/>
    <cellStyle name="常规 4 32 2 3" xfId="37324"/>
    <cellStyle name="常规 4 27 2 3" xfId="37325"/>
    <cellStyle name="常规 4 32 2 3 2" xfId="37326"/>
    <cellStyle name="常规 4 27 2 3 2" xfId="37327"/>
    <cellStyle name="常规 4 32 2 4" xfId="37328"/>
    <cellStyle name="常规 4 27 2 4" xfId="37329"/>
    <cellStyle name="常规 4 32 3" xfId="37330"/>
    <cellStyle name="常规 4 27 3" xfId="37331"/>
    <cellStyle name="常规 4 32 3 2" xfId="37332"/>
    <cellStyle name="常规 4 27 3 2" xfId="37333"/>
    <cellStyle name="常规 4 32 3 2 2" xfId="37334"/>
    <cellStyle name="常规 4 27 3 2 2" xfId="37335"/>
    <cellStyle name="常规 4 32 3 3" xfId="37336"/>
    <cellStyle name="常规 4 27 3 3" xfId="37337"/>
    <cellStyle name="常规 4 32 3 3 2" xfId="37338"/>
    <cellStyle name="常规 4 27 3 3 2" xfId="37339"/>
    <cellStyle name="常规 4 32 3 4" xfId="37340"/>
    <cellStyle name="常规 4 27 3 4" xfId="37341"/>
    <cellStyle name="常规 4 32 4" xfId="37342"/>
    <cellStyle name="常规 4 27 4" xfId="37343"/>
    <cellStyle name="常规 4 32 4 2" xfId="37344"/>
    <cellStyle name="常规 4 27 4 2" xfId="37345"/>
    <cellStyle name="常规 4 32 4 2 2" xfId="37346"/>
    <cellStyle name="常规 4 27 4 2 2" xfId="37347"/>
    <cellStyle name="常规 4 32 4 3" xfId="37348"/>
    <cellStyle name="常规 4 27 4 3" xfId="37349"/>
    <cellStyle name="常规 4 32 4 3 2" xfId="37350"/>
    <cellStyle name="常规 4 27 4 3 2" xfId="37351"/>
    <cellStyle name="常规 4 32 4 4" xfId="37352"/>
    <cellStyle name="常规 4 27 4 4" xfId="37353"/>
    <cellStyle name="常规 4 32 5" xfId="37354"/>
    <cellStyle name="常规 4 27 5" xfId="37355"/>
    <cellStyle name="常规 4 32 5 2" xfId="37356"/>
    <cellStyle name="常规 4 27 5 2" xfId="37357"/>
    <cellStyle name="常规 4 32 6" xfId="37358"/>
    <cellStyle name="常规 4 27 6" xfId="37359"/>
    <cellStyle name="常规 4 32 6 2" xfId="37360"/>
    <cellStyle name="常规 4 27 6 2" xfId="37361"/>
    <cellStyle name="常规 4 32 7" xfId="37362"/>
    <cellStyle name="常规 4 27 7" xfId="37363"/>
    <cellStyle name="常规 4 32 7 2" xfId="37364"/>
    <cellStyle name="常规 4 27 7 2" xfId="37365"/>
    <cellStyle name="常规 4 32 8" xfId="37366"/>
    <cellStyle name="常规 4 27 8" xfId="37367"/>
    <cellStyle name="常规 4 32 8 2" xfId="37368"/>
    <cellStyle name="常规 4 27 8 2" xfId="37369"/>
    <cellStyle name="常规 4 32 9" xfId="37370"/>
    <cellStyle name="常规 4 27 9" xfId="37371"/>
    <cellStyle name="常规 4 32 9 2" xfId="37372"/>
    <cellStyle name="常规 4 27 9 2" xfId="37373"/>
    <cellStyle name="常规 4 33" xfId="37374"/>
    <cellStyle name="常规 4 28" xfId="37375"/>
    <cellStyle name="常规 6 5 3 3 2" xfId="37376"/>
    <cellStyle name="常规 4 33 10" xfId="37377"/>
    <cellStyle name="常规 4 28 10" xfId="37378"/>
    <cellStyle name="常规 4 33 10 2" xfId="37379"/>
    <cellStyle name="常规 4 28 10 2" xfId="37380"/>
    <cellStyle name="常规 4 33 11" xfId="37381"/>
    <cellStyle name="常规 4 28 11" xfId="37382"/>
    <cellStyle name="常规 4 33 11 2" xfId="37383"/>
    <cellStyle name="常规 4 28 11 2" xfId="37384"/>
    <cellStyle name="常规 4 33 12" xfId="37385"/>
    <cellStyle name="常规 4 28 12" xfId="37386"/>
    <cellStyle name="常规 4 33 12 2" xfId="37387"/>
    <cellStyle name="常规 4 28 12 2" xfId="37388"/>
    <cellStyle name="常规 4 33 13" xfId="37389"/>
    <cellStyle name="常规 4 28 13" xfId="37390"/>
    <cellStyle name="常规 4 33 13 2" xfId="37391"/>
    <cellStyle name="常规 4 28 13 2" xfId="37392"/>
    <cellStyle name="常规 4 33 14" xfId="37393"/>
    <cellStyle name="常规 4 28 14" xfId="37394"/>
    <cellStyle name="常规 4 33 14 2" xfId="37395"/>
    <cellStyle name="常规 4 28 14 2" xfId="37396"/>
    <cellStyle name="常规 4 33 15" xfId="37397"/>
    <cellStyle name="常规 4 28 15" xfId="37398"/>
    <cellStyle name="常规 4 33 15 2" xfId="37399"/>
    <cellStyle name="常规 4 28 15 2" xfId="37400"/>
    <cellStyle name="常规 4 33 16" xfId="37401"/>
    <cellStyle name="常规 4 28 16" xfId="37402"/>
    <cellStyle name="常规 4 33 16 2" xfId="37403"/>
    <cellStyle name="常规 4 28 16 2" xfId="37404"/>
    <cellStyle name="常规 4 33 17" xfId="37405"/>
    <cellStyle name="常规 4 28 17" xfId="37406"/>
    <cellStyle name="常规 4 33 17 2" xfId="37407"/>
    <cellStyle name="常规 4 28 17 2" xfId="37408"/>
    <cellStyle name="常规 4 33 18" xfId="37409"/>
    <cellStyle name="常规 4 28 18" xfId="37410"/>
    <cellStyle name="常规 4 33 2" xfId="37411"/>
    <cellStyle name="常规 4 28 2" xfId="37412"/>
    <cellStyle name="常规 4 33 2 2" xfId="37413"/>
    <cellStyle name="常规 4 28 2 2" xfId="37414"/>
    <cellStyle name="常规 4 33 2 2 2" xfId="37415"/>
    <cellStyle name="常规 4 28 2 2 2" xfId="37416"/>
    <cellStyle name="常规 4 33 2 3" xfId="37417"/>
    <cellStyle name="常规 4 28 2 3" xfId="37418"/>
    <cellStyle name="常规 4 33 2 3 2" xfId="37419"/>
    <cellStyle name="常规 4 28 2 3 2" xfId="37420"/>
    <cellStyle name="常规 4 33 2 4" xfId="37421"/>
    <cellStyle name="常规 4 28 2 4" xfId="37422"/>
    <cellStyle name="常规 4 33 3" xfId="37423"/>
    <cellStyle name="常规 4 28 3" xfId="37424"/>
    <cellStyle name="常规 4 33 3 2" xfId="37425"/>
    <cellStyle name="常规 4 28 3 2" xfId="37426"/>
    <cellStyle name="常规 4 33 3 2 2" xfId="37427"/>
    <cellStyle name="常规 4 28 3 2 2" xfId="37428"/>
    <cellStyle name="常规 4 33 3 3" xfId="37429"/>
    <cellStyle name="常规 4 28 3 3" xfId="37430"/>
    <cellStyle name="常规 4 33 3 3 2" xfId="37431"/>
    <cellStyle name="常规 4 28 3 3 2" xfId="37432"/>
    <cellStyle name="常规 4 33 3 4" xfId="37433"/>
    <cellStyle name="常规 4 28 3 4" xfId="37434"/>
    <cellStyle name="常规 4 33 4" xfId="37435"/>
    <cellStyle name="常规 4 28 4" xfId="37436"/>
    <cellStyle name="常规 4 33 4 2" xfId="37437"/>
    <cellStyle name="常规 4 28 4 2" xfId="37438"/>
    <cellStyle name="常规 4 33 4 2 2" xfId="37439"/>
    <cellStyle name="常规 4 28 4 2 2" xfId="37440"/>
    <cellStyle name="常规 4 33 4 3" xfId="37441"/>
    <cellStyle name="常规 4 28 4 3" xfId="37442"/>
    <cellStyle name="常规 4 33 4 3 2" xfId="37443"/>
    <cellStyle name="常规 4 28 4 3 2" xfId="37444"/>
    <cellStyle name="常规 4 33 4 4" xfId="37445"/>
    <cellStyle name="常规 4 28 4 4" xfId="37446"/>
    <cellStyle name="常规 4 33 5" xfId="37447"/>
    <cellStyle name="常规 4 28 5" xfId="37448"/>
    <cellStyle name="常规 4 33 5 2" xfId="37449"/>
    <cellStyle name="常规 4 28 5 2" xfId="37450"/>
    <cellStyle name="常规 4 33 6" xfId="37451"/>
    <cellStyle name="常规 4 28 6" xfId="37452"/>
    <cellStyle name="常规 4 33 6 2" xfId="37453"/>
    <cellStyle name="常规 4 28 6 2" xfId="37454"/>
    <cellStyle name="常规 4 33 7" xfId="37455"/>
    <cellStyle name="常规 4 28 7" xfId="37456"/>
    <cellStyle name="常规 4 33 7 2" xfId="37457"/>
    <cellStyle name="常规 4 28 7 2" xfId="37458"/>
    <cellStyle name="常规 4 33 8" xfId="37459"/>
    <cellStyle name="常规 4 28 8" xfId="37460"/>
    <cellStyle name="常规 4 33 8 2" xfId="37461"/>
    <cellStyle name="常规 4 28 8 2" xfId="37462"/>
    <cellStyle name="常规 4 33 9" xfId="37463"/>
    <cellStyle name="常规 4 28 9" xfId="37464"/>
    <cellStyle name="常规 4 33 9 2" xfId="37465"/>
    <cellStyle name="常规 4 28 9 2" xfId="37466"/>
    <cellStyle name="常规 4 34" xfId="37467"/>
    <cellStyle name="常规 4 29" xfId="37468"/>
    <cellStyle name="常规 4 34 10" xfId="37469"/>
    <cellStyle name="常规 4 29 10" xfId="37470"/>
    <cellStyle name="常规 4 34 10 2" xfId="37471"/>
    <cellStyle name="常规 4 29 10 2" xfId="37472"/>
    <cellStyle name="常规 4 34 11" xfId="37473"/>
    <cellStyle name="常规 4 29 11" xfId="37474"/>
    <cellStyle name="常规 4 34 11 2" xfId="37475"/>
    <cellStyle name="常规 4 29 11 2" xfId="37476"/>
    <cellStyle name="常规 4 34 12" xfId="37477"/>
    <cellStyle name="常规 4 29 12" xfId="37478"/>
    <cellStyle name="常规 4 34 12 2" xfId="37479"/>
    <cellStyle name="常规 4 29 12 2" xfId="37480"/>
    <cellStyle name="常规 4 34 13" xfId="37481"/>
    <cellStyle name="常规 4 29 13" xfId="37482"/>
    <cellStyle name="常规 4 34 13 2" xfId="37483"/>
    <cellStyle name="常规 4 29 13 2" xfId="37484"/>
    <cellStyle name="常规 4 34 14" xfId="37485"/>
    <cellStyle name="常规 4 29 14" xfId="37486"/>
    <cellStyle name="常规 4 34 14 2" xfId="37487"/>
    <cellStyle name="常规 4 29 14 2" xfId="37488"/>
    <cellStyle name="常规 4 34 15 2" xfId="37489"/>
    <cellStyle name="常规 4 29 15 2" xfId="37490"/>
    <cellStyle name="常规 4 34 16" xfId="37491"/>
    <cellStyle name="常规 4 29 16" xfId="37492"/>
    <cellStyle name="常规 4 34 16 2" xfId="37493"/>
    <cellStyle name="常规 4 29 16 2" xfId="37494"/>
    <cellStyle name="常规 4 34 17" xfId="37495"/>
    <cellStyle name="常规 4 29 17" xfId="37496"/>
    <cellStyle name="常规 4 34 17 2" xfId="37497"/>
    <cellStyle name="常规 4 29 17 2" xfId="37498"/>
    <cellStyle name="常规 4 34 18" xfId="37499"/>
    <cellStyle name="常规 4 29 18" xfId="37500"/>
    <cellStyle name="常规 4 34 2" xfId="37501"/>
    <cellStyle name="常规 4 29 2" xfId="37502"/>
    <cellStyle name="常规 4 34 2 2" xfId="37503"/>
    <cellStyle name="常规 4 29 2 2" xfId="37504"/>
    <cellStyle name="常规 4 34 2 2 2" xfId="37505"/>
    <cellStyle name="常规 4 29 2 2 2" xfId="37506"/>
    <cellStyle name="常规 4 34 2 3" xfId="37507"/>
    <cellStyle name="常规 4 29 2 3" xfId="37508"/>
    <cellStyle name="常规 4 34 2 3 2" xfId="37509"/>
    <cellStyle name="常规 4 29 2 3 2" xfId="37510"/>
    <cellStyle name="常规 4 34 2 4" xfId="37511"/>
    <cellStyle name="常规 4 29 2 4" xfId="37512"/>
    <cellStyle name="常规 4 34 3" xfId="37513"/>
    <cellStyle name="常规 4 29 3" xfId="37514"/>
    <cellStyle name="常规 4 34 3 2" xfId="37515"/>
    <cellStyle name="常规 4 29 3 2" xfId="37516"/>
    <cellStyle name="常规 4 34 3 2 2" xfId="37517"/>
    <cellStyle name="常规 4 29 3 2 2" xfId="37518"/>
    <cellStyle name="常规 4 34 3 3" xfId="37519"/>
    <cellStyle name="常规 4 29 3 3" xfId="37520"/>
    <cellStyle name="常规 4 34 3 3 2" xfId="37521"/>
    <cellStyle name="常规 4 29 3 3 2" xfId="37522"/>
    <cellStyle name="常规 4 34 3 4" xfId="37523"/>
    <cellStyle name="常规 4 29 3 4" xfId="37524"/>
    <cellStyle name="常规 4 34 4" xfId="37525"/>
    <cellStyle name="常规 4 29 4" xfId="37526"/>
    <cellStyle name="常规 4 34 4 2" xfId="37527"/>
    <cellStyle name="常规 4 29 4 2" xfId="37528"/>
    <cellStyle name="常规 4 34 4 2 2" xfId="37529"/>
    <cellStyle name="常规 4 29 4 2 2" xfId="37530"/>
    <cellStyle name="常规 4 34 4 3" xfId="37531"/>
    <cellStyle name="常规 4 29 4 3" xfId="37532"/>
    <cellStyle name="常规 4 34 4 3 2" xfId="37533"/>
    <cellStyle name="常规 4 29 4 3 2" xfId="37534"/>
    <cellStyle name="常规 4 34 4 4" xfId="37535"/>
    <cellStyle name="常规 4 29 4 4" xfId="37536"/>
    <cellStyle name="常规 4 34 5" xfId="37537"/>
    <cellStyle name="常规 4 29 5" xfId="37538"/>
    <cellStyle name="常规 4 34 5 2" xfId="37539"/>
    <cellStyle name="常规 4 29 5 2" xfId="37540"/>
    <cellStyle name="常规 4 34 6" xfId="37541"/>
    <cellStyle name="常规 4 29 6" xfId="37542"/>
    <cellStyle name="常规 4 34 6 2" xfId="37543"/>
    <cellStyle name="常规 4 29 6 2" xfId="37544"/>
    <cellStyle name="常规 4 34 7" xfId="37545"/>
    <cellStyle name="常规 4 29 7" xfId="37546"/>
    <cellStyle name="常规 4 34 7 2" xfId="37547"/>
    <cellStyle name="常规 4 29 7 2" xfId="37548"/>
    <cellStyle name="常规 4 34 8" xfId="37549"/>
    <cellStyle name="常规 4 29 8" xfId="37550"/>
    <cellStyle name="常规 4 34 8 2" xfId="37551"/>
    <cellStyle name="常规 4 29 8 2" xfId="37552"/>
    <cellStyle name="常规 4 34 9" xfId="37553"/>
    <cellStyle name="常规 4 29 9" xfId="37554"/>
    <cellStyle name="常规 4 34 9 2" xfId="37555"/>
    <cellStyle name="常规 4 29 9 2" xfId="37556"/>
    <cellStyle name="常规 4 3" xfId="37557"/>
    <cellStyle name="常规 4 3 10" xfId="37558"/>
    <cellStyle name="常规 4 3 10 2" xfId="37559"/>
    <cellStyle name="常规 4 3 11" xfId="37560"/>
    <cellStyle name="常规 4 3 11 2" xfId="37561"/>
    <cellStyle name="常规 4 3 12" xfId="37562"/>
    <cellStyle name="常规 4 3 12 2" xfId="37563"/>
    <cellStyle name="常规 4 3 13" xfId="37564"/>
    <cellStyle name="常规 4 3 13 2" xfId="37565"/>
    <cellStyle name="常规 4 3 14" xfId="37566"/>
    <cellStyle name="常规 4 3 14 2" xfId="37567"/>
    <cellStyle name="常规 4 3 20" xfId="37568"/>
    <cellStyle name="常规 4 3 15" xfId="37569"/>
    <cellStyle name="常规 4 3 15 2" xfId="37570"/>
    <cellStyle name="常规 4 47 2 3 2" xfId="37571"/>
    <cellStyle name="常规 4 3 21" xfId="37572"/>
    <cellStyle name="常规 4 3 16" xfId="37573"/>
    <cellStyle name="常规 4 3 16 2" xfId="37574"/>
    <cellStyle name="常规 4 3 22" xfId="37575"/>
    <cellStyle name="常规 4 3 17" xfId="37576"/>
    <cellStyle name="常规 4 3 17 2" xfId="37577"/>
    <cellStyle name="常规 4 3 23" xfId="37578"/>
    <cellStyle name="常规 4 3 18" xfId="37579"/>
    <cellStyle name="常规 4 3 24" xfId="37580"/>
    <cellStyle name="常规 4 3 19" xfId="37581"/>
    <cellStyle name="常规 4 3 19 2" xfId="37582"/>
    <cellStyle name="常规 4 3 25" xfId="37583"/>
    <cellStyle name="常规 4 3 26" xfId="37584"/>
    <cellStyle name="常规 4 3 27" xfId="37585"/>
    <cellStyle name="常规 4 40" xfId="37586"/>
    <cellStyle name="常规 4 35" xfId="37587"/>
    <cellStyle name="常规 4 40 10" xfId="37588"/>
    <cellStyle name="常规 4 35 10" xfId="37589"/>
    <cellStyle name="常规 4 40 10 2" xfId="37590"/>
    <cellStyle name="常规 4 35 10 2" xfId="37591"/>
    <cellStyle name="常规 4 40 11" xfId="37592"/>
    <cellStyle name="常规 4 35 11" xfId="37593"/>
    <cellStyle name="常规 6 11 17" xfId="37594"/>
    <cellStyle name="常规 4 40 11 2" xfId="37595"/>
    <cellStyle name="常规 4 35 11 2" xfId="37596"/>
    <cellStyle name="常规 4 40 12" xfId="37597"/>
    <cellStyle name="常规 4 35 12" xfId="37598"/>
    <cellStyle name="常规 4 40 12 2" xfId="37599"/>
    <cellStyle name="常规 4 35 12 2" xfId="37600"/>
    <cellStyle name="常规 4 40 13" xfId="37601"/>
    <cellStyle name="常规 4 35 13" xfId="37602"/>
    <cellStyle name="常规 4 40 13 2" xfId="37603"/>
    <cellStyle name="常规 4 35 13 2" xfId="37604"/>
    <cellStyle name="常规 4 40 14" xfId="37605"/>
    <cellStyle name="常规 4 35 14" xfId="37606"/>
    <cellStyle name="常规 4 40 14 2" xfId="37607"/>
    <cellStyle name="常规 4 35 14 2" xfId="37608"/>
    <cellStyle name="常规 4 40 15 2" xfId="37609"/>
    <cellStyle name="常规 4 35 15 2" xfId="37610"/>
    <cellStyle name="常规 4 40 16" xfId="37611"/>
    <cellStyle name="常规 4 35 16" xfId="37612"/>
    <cellStyle name="常规 6 12 17" xfId="37613"/>
    <cellStyle name="常规 4 40 16 2" xfId="37614"/>
    <cellStyle name="常规 4 35 16 2" xfId="37615"/>
    <cellStyle name="常规 4 40 17" xfId="37616"/>
    <cellStyle name="常规 4 35 17" xfId="37617"/>
    <cellStyle name="常规 4 40 17 2" xfId="37618"/>
    <cellStyle name="常规 4 35 17 2" xfId="37619"/>
    <cellStyle name="常规 4 40 18" xfId="37620"/>
    <cellStyle name="常规 4 35 18" xfId="37621"/>
    <cellStyle name="常规 4 40 2" xfId="37622"/>
    <cellStyle name="常规 4 35 2" xfId="37623"/>
    <cellStyle name="常规 4 40 2 2" xfId="37624"/>
    <cellStyle name="常规 4 35 2 2" xfId="37625"/>
    <cellStyle name="常规 4 40 2 2 2" xfId="37626"/>
    <cellStyle name="常规 4 35 2 2 2" xfId="37627"/>
    <cellStyle name="常规 4 40 2 3" xfId="37628"/>
    <cellStyle name="常规 4 35 2 3" xfId="37629"/>
    <cellStyle name="常规 4 40 2 3 2" xfId="37630"/>
    <cellStyle name="常规 4 35 2 3 2" xfId="37631"/>
    <cellStyle name="常规 4 40 2 4" xfId="37632"/>
    <cellStyle name="常规 4 35 2 4" xfId="37633"/>
    <cellStyle name="常规 4 40 3" xfId="37634"/>
    <cellStyle name="常规 4 35 3" xfId="37635"/>
    <cellStyle name="常规 4 40 3 2" xfId="37636"/>
    <cellStyle name="常规 4 35 3 2" xfId="37637"/>
    <cellStyle name="常规 4 40 3 2 2" xfId="37638"/>
    <cellStyle name="常规 4 35 3 2 2" xfId="37639"/>
    <cellStyle name="常规 4 40 3 3" xfId="37640"/>
    <cellStyle name="常规 4 35 3 3" xfId="37641"/>
    <cellStyle name="常规 4 40 3 3 2" xfId="37642"/>
    <cellStyle name="常规 4 35 3 3 2" xfId="37643"/>
    <cellStyle name="常规 4 40 3 4" xfId="37644"/>
    <cellStyle name="常规 4 35 3 4" xfId="37645"/>
    <cellStyle name="常规 4 40 4" xfId="37646"/>
    <cellStyle name="常规 4 35 4" xfId="37647"/>
    <cellStyle name="常规 4 40 4 2" xfId="37648"/>
    <cellStyle name="常规 4 35 4 2" xfId="37649"/>
    <cellStyle name="常规 4 40 4 2 2" xfId="37650"/>
    <cellStyle name="常规 4 35 4 2 2" xfId="37651"/>
    <cellStyle name="常规 4 40 4 3" xfId="37652"/>
    <cellStyle name="常规 4 35 4 3" xfId="37653"/>
    <cellStyle name="常规 4 40 4 3 2" xfId="37654"/>
    <cellStyle name="常规 4 35 4 3 2" xfId="37655"/>
    <cellStyle name="常规 4 40 4 4" xfId="37656"/>
    <cellStyle name="常规 4 35 4 4" xfId="37657"/>
    <cellStyle name="常规 4 40 5" xfId="37658"/>
    <cellStyle name="常规 4 35 5" xfId="37659"/>
    <cellStyle name="常规 6 4 10" xfId="37660"/>
    <cellStyle name="常规 4 40 5 2" xfId="37661"/>
    <cellStyle name="常规 4 35 5 2" xfId="37662"/>
    <cellStyle name="常规 4 40 6" xfId="37663"/>
    <cellStyle name="常规 4 35 6" xfId="37664"/>
    <cellStyle name="常规 4 40 6 2" xfId="37665"/>
    <cellStyle name="常规 4 35 6 2" xfId="37666"/>
    <cellStyle name="常规 4 40 7" xfId="37667"/>
    <cellStyle name="常规 4 35 7" xfId="37668"/>
    <cellStyle name="常规 4 40 7 2" xfId="37669"/>
    <cellStyle name="常规 4 35 7 2" xfId="37670"/>
    <cellStyle name="常规 4 40 8" xfId="37671"/>
    <cellStyle name="常规 4 35 8" xfId="37672"/>
    <cellStyle name="常规 4 40 8 2" xfId="37673"/>
    <cellStyle name="常规 4 35 8 2" xfId="37674"/>
    <cellStyle name="常规 4 40 9" xfId="37675"/>
    <cellStyle name="常规 4 35 9" xfId="37676"/>
    <cellStyle name="常规 4 40 9 2" xfId="37677"/>
    <cellStyle name="常规 4 35 9 2" xfId="37678"/>
    <cellStyle name="常规 4 41 10" xfId="37679"/>
    <cellStyle name="常规 4 36 10" xfId="37680"/>
    <cellStyle name="常规 4 41 10 2" xfId="37681"/>
    <cellStyle name="常规 4 36 10 2" xfId="37682"/>
    <cellStyle name="常规 4 41 11" xfId="37683"/>
    <cellStyle name="常规 4 36 11" xfId="37684"/>
    <cellStyle name="常规 4 41 11 2" xfId="37685"/>
    <cellStyle name="常规 4 36 11 2" xfId="37686"/>
    <cellStyle name="常规 4 41 12" xfId="37687"/>
    <cellStyle name="常规 4 36 12" xfId="37688"/>
    <cellStyle name="常规 4 41 12 2" xfId="37689"/>
    <cellStyle name="常规 4 36 12 2" xfId="37690"/>
    <cellStyle name="常规 4 41 13" xfId="37691"/>
    <cellStyle name="常规 4 36 13" xfId="37692"/>
    <cellStyle name="常规 4 41 13 2" xfId="37693"/>
    <cellStyle name="常规 4 36 13 2" xfId="37694"/>
    <cellStyle name="常规 4 41 14" xfId="37695"/>
    <cellStyle name="常规 4 36 14" xfId="37696"/>
    <cellStyle name="常规 4 41 14 2" xfId="37697"/>
    <cellStyle name="常规 4 36 14 2" xfId="37698"/>
    <cellStyle name="常规 4 41 15 2" xfId="37699"/>
    <cellStyle name="常规 4 36 15 2" xfId="37700"/>
    <cellStyle name="常规 4 41 16" xfId="37701"/>
    <cellStyle name="常规 4 36 16" xfId="37702"/>
    <cellStyle name="常规 4 41 16 2" xfId="37703"/>
    <cellStyle name="常规 4 36 16 2" xfId="37704"/>
    <cellStyle name="常规 4 41 17" xfId="37705"/>
    <cellStyle name="常规 4 36 17" xfId="37706"/>
    <cellStyle name="常规 4 41 17 2" xfId="37707"/>
    <cellStyle name="常规 4 36 17 2" xfId="37708"/>
    <cellStyle name="常规 4 41 18" xfId="37709"/>
    <cellStyle name="常规 4 36 18" xfId="37710"/>
    <cellStyle name="常规 4 41 2" xfId="37711"/>
    <cellStyle name="常规 4 36 2" xfId="37712"/>
    <cellStyle name="常规 4 41 2 2" xfId="37713"/>
    <cellStyle name="常规 4 36 2 2" xfId="37714"/>
    <cellStyle name="常规 4 41 2 2 2" xfId="37715"/>
    <cellStyle name="常规 4 36 2 2 2" xfId="37716"/>
    <cellStyle name="常规 4 41 2 3" xfId="37717"/>
    <cellStyle name="常规 4 36 2 3" xfId="37718"/>
    <cellStyle name="常规 4 41 2 3 2" xfId="37719"/>
    <cellStyle name="常规 4 36 2 3 2" xfId="37720"/>
    <cellStyle name="常规 4 41 2 4" xfId="37721"/>
    <cellStyle name="常规 4 36 2 4" xfId="37722"/>
    <cellStyle name="常规 4 41 3" xfId="37723"/>
    <cellStyle name="常规 4 36 3" xfId="37724"/>
    <cellStyle name="常规 4 41 3 2" xfId="37725"/>
    <cellStyle name="常规 4 36 3 2" xfId="37726"/>
    <cellStyle name="常规 4 41 3 2 2" xfId="37727"/>
    <cellStyle name="常规 4 36 3 2 2" xfId="37728"/>
    <cellStyle name="常规 4 41 3 3" xfId="37729"/>
    <cellStyle name="常规 4 36 3 3" xfId="37730"/>
    <cellStyle name="常规 4 41 3 3 2" xfId="37731"/>
    <cellStyle name="常规 4 36 3 3 2" xfId="37732"/>
    <cellStyle name="常规 4 41 3 4" xfId="37733"/>
    <cellStyle name="常规 4 36 3 4" xfId="37734"/>
    <cellStyle name="常规 4 41 4" xfId="37735"/>
    <cellStyle name="常规 4 36 4" xfId="37736"/>
    <cellStyle name="常规 4 41 4 2" xfId="37737"/>
    <cellStyle name="常规 4 36 4 2" xfId="37738"/>
    <cellStyle name="常规 4 41 4 2 2" xfId="37739"/>
    <cellStyle name="常规 4 36 4 2 2" xfId="37740"/>
    <cellStyle name="常规 4 41 4 3" xfId="37741"/>
    <cellStyle name="常规 4 36 4 3" xfId="37742"/>
    <cellStyle name="常规 4 41 4 3 2" xfId="37743"/>
    <cellStyle name="常规 4 36 4 3 2" xfId="37744"/>
    <cellStyle name="常规 4 41 4 4" xfId="37745"/>
    <cellStyle name="常规 4 36 4 4" xfId="37746"/>
    <cellStyle name="常规 4 41 5" xfId="37747"/>
    <cellStyle name="常规 4 36 5" xfId="37748"/>
    <cellStyle name="常规 6 9 10" xfId="37749"/>
    <cellStyle name="常规 4 41 5 2" xfId="37750"/>
    <cellStyle name="常规 4 36 5 2" xfId="37751"/>
    <cellStyle name="常规 4 41 6 2" xfId="37752"/>
    <cellStyle name="常规 4 36 6 2" xfId="37753"/>
    <cellStyle name="常规 4 41 7" xfId="37754"/>
    <cellStyle name="常规 4 36 7" xfId="37755"/>
    <cellStyle name="常规 4 41 7 2" xfId="37756"/>
    <cellStyle name="常规 4 36 7 2" xfId="37757"/>
    <cellStyle name="常规 4 41 8" xfId="37758"/>
    <cellStyle name="常规 4 36 8" xfId="37759"/>
    <cellStyle name="常规 4 41 8 2" xfId="37760"/>
    <cellStyle name="常规 4 36 8 2" xfId="37761"/>
    <cellStyle name="常规 4 41 9" xfId="37762"/>
    <cellStyle name="常规 4 36 9" xfId="37763"/>
    <cellStyle name="常规 4 41 9 2" xfId="37764"/>
    <cellStyle name="常规 4 36 9 2" xfId="37765"/>
    <cellStyle name="常规 4 42 10 2" xfId="37766"/>
    <cellStyle name="常规 4 37 10 2" xfId="37767"/>
    <cellStyle name="常规 4 42 11 2" xfId="37768"/>
    <cellStyle name="常规 4 37 11 2" xfId="37769"/>
    <cellStyle name="常规 4 42 12 2" xfId="37770"/>
    <cellStyle name="常规 4 37 12 2" xfId="37771"/>
    <cellStyle name="常规 4 42 13" xfId="37772"/>
    <cellStyle name="常规 4 37 13" xfId="37773"/>
    <cellStyle name="常规 4 42 13 2" xfId="37774"/>
    <cellStyle name="常规 4 37 13 2" xfId="37775"/>
    <cellStyle name="常规 4 42 14" xfId="37776"/>
    <cellStyle name="常规 4 37 14" xfId="37777"/>
    <cellStyle name="常规 4 42 14 2" xfId="37778"/>
    <cellStyle name="常规 4 37 14 2" xfId="37779"/>
    <cellStyle name="常规 4 42 15" xfId="37780"/>
    <cellStyle name="常规 4 37 15" xfId="37781"/>
    <cellStyle name="常规 4 42 15 2" xfId="37782"/>
    <cellStyle name="常规 4 37 15 2" xfId="37783"/>
    <cellStyle name="常规 4 42 16" xfId="37784"/>
    <cellStyle name="常规 4 37 16" xfId="37785"/>
    <cellStyle name="常规 4 42 16 2" xfId="37786"/>
    <cellStyle name="常规 4 37 16 2" xfId="37787"/>
    <cellStyle name="常规 4 42 17" xfId="37788"/>
    <cellStyle name="常规 4 37 17" xfId="37789"/>
    <cellStyle name="常规 4 42 17 2" xfId="37790"/>
    <cellStyle name="常规 4 37 17 2" xfId="37791"/>
    <cellStyle name="常规 4 42 18" xfId="37792"/>
    <cellStyle name="常规 4 37 18" xfId="37793"/>
    <cellStyle name="常规 4 42 2 3 2" xfId="37794"/>
    <cellStyle name="常规 4 37 2 3 2" xfId="37795"/>
    <cellStyle name="常规 4 42 2 4" xfId="37796"/>
    <cellStyle name="常规 4 37 2 4" xfId="37797"/>
    <cellStyle name="常规 4 42 3 2 2" xfId="37798"/>
    <cellStyle name="常规 4 37 3 2 2" xfId="37799"/>
    <cellStyle name="常规 4 42 3 3" xfId="37800"/>
    <cellStyle name="常规 4 37 3 3" xfId="37801"/>
    <cellStyle name="常规 4 42 3 3 2" xfId="37802"/>
    <cellStyle name="常规 4 37 3 3 2" xfId="37803"/>
    <cellStyle name="常规 4 42 3 4" xfId="37804"/>
    <cellStyle name="常规 4 37 3 4" xfId="37805"/>
    <cellStyle name="常规 4 42 4 2" xfId="37806"/>
    <cellStyle name="常规 4 37 4 2" xfId="37807"/>
    <cellStyle name="常规 4 42 4 2 2" xfId="37808"/>
    <cellStyle name="常规 4 37 4 2 2" xfId="37809"/>
    <cellStyle name="常规 4 42 4 3" xfId="37810"/>
    <cellStyle name="常规 4 37 4 3" xfId="37811"/>
    <cellStyle name="常规 4 42 4 3 2" xfId="37812"/>
    <cellStyle name="常规 4 37 4 3 2" xfId="37813"/>
    <cellStyle name="常规 4 42 4 4" xfId="37814"/>
    <cellStyle name="常规 4 37 4 4" xfId="37815"/>
    <cellStyle name="常规 4 42 5 2" xfId="37816"/>
    <cellStyle name="常规 4 37 5 2" xfId="37817"/>
    <cellStyle name="常规 4 42 7 2" xfId="37818"/>
    <cellStyle name="常规 4 37 7 2" xfId="37819"/>
    <cellStyle name="常规 4 42 8 2" xfId="37820"/>
    <cellStyle name="常规 4 37 8 2" xfId="37821"/>
    <cellStyle name="常规 4 42 9 2" xfId="37822"/>
    <cellStyle name="常规 4 37 9 2" xfId="37823"/>
    <cellStyle name="常规 6 5 4 3 2" xfId="37824"/>
    <cellStyle name="常规 4 43 10" xfId="37825"/>
    <cellStyle name="常规 4 38 10" xfId="37826"/>
    <cellStyle name="常规 4 43 10 2" xfId="37827"/>
    <cellStyle name="常规 4 38 10 2" xfId="37828"/>
    <cellStyle name="常规 4 43 11" xfId="37829"/>
    <cellStyle name="常规 4 38 11" xfId="37830"/>
    <cellStyle name="常规 4 43 11 2" xfId="37831"/>
    <cellStyle name="常规 4 38 11 2" xfId="37832"/>
    <cellStyle name="常规 4 43 12" xfId="37833"/>
    <cellStyle name="常规 4 38 12" xfId="37834"/>
    <cellStyle name="常规 4 43 12 2" xfId="37835"/>
    <cellStyle name="常规 4 38 12 2" xfId="37836"/>
    <cellStyle name="常规 4 43 13" xfId="37837"/>
    <cellStyle name="常规 4 38 13" xfId="37838"/>
    <cellStyle name="常规 4 43 13 2" xfId="37839"/>
    <cellStyle name="常规 4 38 13 2" xfId="37840"/>
    <cellStyle name="常规 4 43 14" xfId="37841"/>
    <cellStyle name="常规 4 38 14" xfId="37842"/>
    <cellStyle name="常规 4 43 14 2" xfId="37843"/>
    <cellStyle name="常规 4 38 14 2" xfId="37844"/>
    <cellStyle name="常规 4 43 15" xfId="37845"/>
    <cellStyle name="常规 4 38 15" xfId="37846"/>
    <cellStyle name="常规 4 43 15 2" xfId="37847"/>
    <cellStyle name="常规 4 38 15 2" xfId="37848"/>
    <cellStyle name="常规 4 43 16" xfId="37849"/>
    <cellStyle name="常规 4 38 16" xfId="37850"/>
    <cellStyle name="常规 4 43 16 2" xfId="37851"/>
    <cellStyle name="常规 4 38 16 2" xfId="37852"/>
    <cellStyle name="常规 4 43 17" xfId="37853"/>
    <cellStyle name="常规 4 38 17" xfId="37854"/>
    <cellStyle name="常规 4 43 17 2" xfId="37855"/>
    <cellStyle name="常规 4 38 17 2" xfId="37856"/>
    <cellStyle name="常规 4 43 18" xfId="37857"/>
    <cellStyle name="常规 4 38 18" xfId="37858"/>
    <cellStyle name="常规 4 43 2 2 2" xfId="37859"/>
    <cellStyle name="常规 4 38 2 2 2" xfId="37860"/>
    <cellStyle name="常规 4 43 2 3" xfId="37861"/>
    <cellStyle name="常规 4 38 2 3" xfId="37862"/>
    <cellStyle name="常规 4 43 2 3 2" xfId="37863"/>
    <cellStyle name="常规 4 38 2 3 2" xfId="37864"/>
    <cellStyle name="常规 4 43 2 4" xfId="37865"/>
    <cellStyle name="常规 4 38 2 4" xfId="37866"/>
    <cellStyle name="常规 4 43 3 2 2" xfId="37867"/>
    <cellStyle name="常规 4 38 3 2 2" xfId="37868"/>
    <cellStyle name="常规 4 43 3 3" xfId="37869"/>
    <cellStyle name="常规 4 38 3 3" xfId="37870"/>
    <cellStyle name="常规 4 43 3 3 2" xfId="37871"/>
    <cellStyle name="常规 4 38 3 3 2" xfId="37872"/>
    <cellStyle name="常规 4 43 3 4" xfId="37873"/>
    <cellStyle name="常规 4 38 3 4" xfId="37874"/>
    <cellStyle name="常规 4 43 4 2 2" xfId="37875"/>
    <cellStyle name="常规 4 38 4 2 2" xfId="37876"/>
    <cellStyle name="常规 4 43 4 3" xfId="37877"/>
    <cellStyle name="常规 4 38 4 3" xfId="37878"/>
    <cellStyle name="常规 4 43 4 3 2" xfId="37879"/>
    <cellStyle name="常规 4 38 4 3 2" xfId="37880"/>
    <cellStyle name="常规 4 43 4 4" xfId="37881"/>
    <cellStyle name="常规 4 38 4 4" xfId="37882"/>
    <cellStyle name="常规 4 43 5 2" xfId="37883"/>
    <cellStyle name="常规 4 38 5 2" xfId="37884"/>
    <cellStyle name="常规 4 43 6 2" xfId="37885"/>
    <cellStyle name="常规 4 38 6 2" xfId="37886"/>
    <cellStyle name="常规 4 43 7" xfId="37887"/>
    <cellStyle name="常规 4 38 7" xfId="37888"/>
    <cellStyle name="常规 4 43 7 2" xfId="37889"/>
    <cellStyle name="常规 4 38 7 2" xfId="37890"/>
    <cellStyle name="常规 4 43 8" xfId="37891"/>
    <cellStyle name="常规 4 38 8" xfId="37892"/>
    <cellStyle name="常规 4 43 8 2" xfId="37893"/>
    <cellStyle name="常规 4 38 8 2" xfId="37894"/>
    <cellStyle name="常规 4 43 9" xfId="37895"/>
    <cellStyle name="常规 4 38 9" xfId="37896"/>
    <cellStyle name="常规 4 43 9 2" xfId="37897"/>
    <cellStyle name="常规 4 38 9 2" xfId="37898"/>
    <cellStyle name="常规 4 44 10" xfId="37899"/>
    <cellStyle name="常规 4 39 10" xfId="37900"/>
    <cellStyle name="常规 4 44 10 2" xfId="37901"/>
    <cellStyle name="常规 4 39 10 2" xfId="37902"/>
    <cellStyle name="常规 4 44 11" xfId="37903"/>
    <cellStyle name="常规 4 39 11" xfId="37904"/>
    <cellStyle name="常规 4 44 11 2" xfId="37905"/>
    <cellStyle name="常规 4 39 11 2" xfId="37906"/>
    <cellStyle name="常规 4 44 12" xfId="37907"/>
    <cellStyle name="常规 4 39 12" xfId="37908"/>
    <cellStyle name="常规 4 44 12 2" xfId="37909"/>
    <cellStyle name="常规 4 39 12 2" xfId="37910"/>
    <cellStyle name="常规 4 44 13" xfId="37911"/>
    <cellStyle name="常规 4 39 13" xfId="37912"/>
    <cellStyle name="常规 4 44 13 2" xfId="37913"/>
    <cellStyle name="常规 4 39 13 2" xfId="37914"/>
    <cellStyle name="常规 4 44 14" xfId="37915"/>
    <cellStyle name="常规 4 39 14" xfId="37916"/>
    <cellStyle name="常规 4 44 14 2" xfId="37917"/>
    <cellStyle name="常规 4 39 14 2" xfId="37918"/>
    <cellStyle name="常规 4 44 15 2" xfId="37919"/>
    <cellStyle name="常规 4 39 15 2" xfId="37920"/>
    <cellStyle name="常规 4 44 16" xfId="37921"/>
    <cellStyle name="常规 4 39 16" xfId="37922"/>
    <cellStyle name="常规 4 44 16 2" xfId="37923"/>
    <cellStyle name="常规 4 39 16 2" xfId="37924"/>
    <cellStyle name="常规 4 44 17" xfId="37925"/>
    <cellStyle name="常规 4 39 17" xfId="37926"/>
    <cellStyle name="常规 4 44 17 2" xfId="37927"/>
    <cellStyle name="常规 4 39 17 2" xfId="37928"/>
    <cellStyle name="常规 4 44 18" xfId="37929"/>
    <cellStyle name="常规 4 39 18" xfId="37930"/>
    <cellStyle name="常规 4 44 2 2 2" xfId="37931"/>
    <cellStyle name="常规 4 39 2 2 2" xfId="37932"/>
    <cellStyle name="常规 4 44 2 3 2" xfId="37933"/>
    <cellStyle name="常规 4 39 2 3 2" xfId="37934"/>
    <cellStyle name="常规 4 44 2 4" xfId="37935"/>
    <cellStyle name="常规 4 39 2 4" xfId="37936"/>
    <cellStyle name="常规 4 44 3 2 2" xfId="37937"/>
    <cellStyle name="常规 4 39 3 2 2" xfId="37938"/>
    <cellStyle name="常规 4 44 3 3 2" xfId="37939"/>
    <cellStyle name="常规 4 39 3 3 2" xfId="37940"/>
    <cellStyle name="常规 4 44 3 4" xfId="37941"/>
    <cellStyle name="常规 4 39 3 4" xfId="37942"/>
    <cellStyle name="常规 4 44 4 2 2" xfId="37943"/>
    <cellStyle name="常规 4 39 4 2 2" xfId="37944"/>
    <cellStyle name="常规 4 44 4 3 2" xfId="37945"/>
    <cellStyle name="常规 4 39 4 3 2" xfId="37946"/>
    <cellStyle name="常规 4 44 4 4" xfId="37947"/>
    <cellStyle name="常规 4 39 4 4" xfId="37948"/>
    <cellStyle name="常规 4 44 6 2" xfId="37949"/>
    <cellStyle name="常规 4 39 6 2" xfId="37950"/>
    <cellStyle name="常规 4 44 7 2" xfId="37951"/>
    <cellStyle name="常规 4 39 7 2" xfId="37952"/>
    <cellStyle name="常规 4 44 8" xfId="37953"/>
    <cellStyle name="常规 4 39 8" xfId="37954"/>
    <cellStyle name="常规 4 44 8 2" xfId="37955"/>
    <cellStyle name="常规 4 39 8 2" xfId="37956"/>
    <cellStyle name="常规 4 44 9" xfId="37957"/>
    <cellStyle name="常规 4 39 9" xfId="37958"/>
    <cellStyle name="常规 4 44 9 2" xfId="37959"/>
    <cellStyle name="常规 4 39 9 2" xfId="37960"/>
    <cellStyle name="常规 4 4 10 2" xfId="37961"/>
    <cellStyle name="常规 4 4 11" xfId="37962"/>
    <cellStyle name="常规 4 4 11 2" xfId="37963"/>
    <cellStyle name="常规 4 4 12" xfId="37964"/>
    <cellStyle name="常规 4 4 12 2" xfId="37965"/>
    <cellStyle name="常规 4 4 13" xfId="37966"/>
    <cellStyle name="常规 4 4 13 2" xfId="37967"/>
    <cellStyle name="常规 4 4 14" xfId="37968"/>
    <cellStyle name="常规 4 4 14 2" xfId="37969"/>
    <cellStyle name="常规 4 4 20" xfId="37970"/>
    <cellStyle name="常规 4 4 15" xfId="37971"/>
    <cellStyle name="常规 4 4 15 2" xfId="37972"/>
    <cellStyle name="常规 4 4 21" xfId="37973"/>
    <cellStyle name="常规 4 4 16" xfId="37974"/>
    <cellStyle name="常规 4 4 16 2" xfId="37975"/>
    <cellStyle name="常规 4 4 22" xfId="37976"/>
    <cellStyle name="常规 4 4 17" xfId="37977"/>
    <cellStyle name="常规 4 4 17 2" xfId="37978"/>
    <cellStyle name="常规 4 4 2" xfId="37979"/>
    <cellStyle name="常规 4 4 2 10" xfId="37980"/>
    <cellStyle name="常规 4 4 2 11" xfId="37981"/>
    <cellStyle name="常规 4 4 2 12" xfId="37982"/>
    <cellStyle name="常规 4 4 2 2" xfId="37983"/>
    <cellStyle name="常规 4 4 2 2 2" xfId="37984"/>
    <cellStyle name="常规 4 4 2 2 3" xfId="37985"/>
    <cellStyle name="常规 4 4 2 2 3 2" xfId="37986"/>
    <cellStyle name="常规 4 4 2 2 4" xfId="37987"/>
    <cellStyle name="常规 4 4 2 2 5" xfId="37988"/>
    <cellStyle name="常规 4 4 2 2 6" xfId="37989"/>
    <cellStyle name="常规 4 4 2 2 7" xfId="37990"/>
    <cellStyle name="常规 4 4 2 2 8" xfId="37991"/>
    <cellStyle name="常规 4 4 2 3" xfId="37992"/>
    <cellStyle name="常规 4 4 2 3 2" xfId="37993"/>
    <cellStyle name="常规 4 4 2 4" xfId="37994"/>
    <cellStyle name="常规 4 4 2 4 2" xfId="37995"/>
    <cellStyle name="常规 4 4 2 5" xfId="37996"/>
    <cellStyle name="常规 4 4 2 6" xfId="37997"/>
    <cellStyle name="常规 4 4 2 6 2" xfId="37998"/>
    <cellStyle name="常规 4 4 2 7" xfId="37999"/>
    <cellStyle name="常规 4 4 2 8" xfId="38000"/>
    <cellStyle name="常规 4 4 2 9" xfId="38001"/>
    <cellStyle name="常规 4 4 3" xfId="38002"/>
    <cellStyle name="常规 4 4 3 2" xfId="38003"/>
    <cellStyle name="常规 4 4 3 2 2" xfId="38004"/>
    <cellStyle name="常规 4 4 3 3" xfId="38005"/>
    <cellStyle name="常规 4 4 3 3 2" xfId="38006"/>
    <cellStyle name="常规 4 4 3 4" xfId="38007"/>
    <cellStyle name="常规 4 4 3 5" xfId="38008"/>
    <cellStyle name="常规 4 4 4" xfId="38009"/>
    <cellStyle name="常规 4 4 4 2" xfId="38010"/>
    <cellStyle name="常规 4 4 4 2 2" xfId="38011"/>
    <cellStyle name="常规 4 4 4 3" xfId="38012"/>
    <cellStyle name="常规 4 4 4 3 2" xfId="38013"/>
    <cellStyle name="常规 4 4 4 4" xfId="38014"/>
    <cellStyle name="常规 4 4 4 5" xfId="38015"/>
    <cellStyle name="常规 4 4 5" xfId="38016"/>
    <cellStyle name="常规 4 4 5 2" xfId="38017"/>
    <cellStyle name="常规 4 4 5 3" xfId="38018"/>
    <cellStyle name="常规 76 12 2" xfId="38019"/>
    <cellStyle name="常规 4 4 6" xfId="38020"/>
    <cellStyle name="常规 4 4 6 2" xfId="38021"/>
    <cellStyle name="常规 4 4 6 3" xfId="38022"/>
    <cellStyle name="常规 4 4 7" xfId="38023"/>
    <cellStyle name="常规 4 4 7 2" xfId="38024"/>
    <cellStyle name="常规 4 4 7 3" xfId="38025"/>
    <cellStyle name="常规 4 4 8" xfId="38026"/>
    <cellStyle name="常规 4 4 8 2" xfId="38027"/>
    <cellStyle name="常规 4 4 9" xfId="38028"/>
    <cellStyle name="常规 4 4 9 2" xfId="38029"/>
    <cellStyle name="常规 4 45 10" xfId="38030"/>
    <cellStyle name="常规 4 45 10 2" xfId="38031"/>
    <cellStyle name="常规 4 45 11" xfId="38032"/>
    <cellStyle name="常规 7 11 17" xfId="38033"/>
    <cellStyle name="常规 4 45 11 2" xfId="38034"/>
    <cellStyle name="常规 4 45 12" xfId="38035"/>
    <cellStyle name="常规 4 45 12 2" xfId="38036"/>
    <cellStyle name="常规 4 45 13" xfId="38037"/>
    <cellStyle name="常规 4 45 13 2" xfId="38038"/>
    <cellStyle name="常规 4 45 14" xfId="38039"/>
    <cellStyle name="常规 4 45 14 2" xfId="38040"/>
    <cellStyle name="常规 4 45 20" xfId="38041"/>
    <cellStyle name="常规 4 45 15" xfId="38042"/>
    <cellStyle name="常规 4 45 15 2" xfId="38043"/>
    <cellStyle name="常规 4 45 21" xfId="38044"/>
    <cellStyle name="常规 4 45 16" xfId="38045"/>
    <cellStyle name="常规 7 12 17" xfId="38046"/>
    <cellStyle name="常规 4 45 16 2" xfId="38047"/>
    <cellStyle name="常规 4 45 22" xfId="38048"/>
    <cellStyle name="常规 4 45 17" xfId="38049"/>
    <cellStyle name="常规 4 45 17 2" xfId="38050"/>
    <cellStyle name="常规 4 45 23" xfId="38051"/>
    <cellStyle name="常规 4 45 18" xfId="38052"/>
    <cellStyle name="常规 4 45 24" xfId="38053"/>
    <cellStyle name="常规 4 45 19" xfId="38054"/>
    <cellStyle name="常规 4 50 2 2" xfId="38055"/>
    <cellStyle name="常规 4 45 2 2" xfId="38056"/>
    <cellStyle name="常规 4 45 2 2 2" xfId="38057"/>
    <cellStyle name="常规 4 45 2 3" xfId="38058"/>
    <cellStyle name="常规 4 45 2 3 2" xfId="38059"/>
    <cellStyle name="常规 4 45 2 4" xfId="38060"/>
    <cellStyle name="常规 8 13 4 2 2" xfId="38061"/>
    <cellStyle name="常规 4 45 25" xfId="38062"/>
    <cellStyle name="常规 4 45 26" xfId="38063"/>
    <cellStyle name="常规 4 45 27" xfId="38064"/>
    <cellStyle name="常规 4 45 28" xfId="38065"/>
    <cellStyle name="常规 4 50 3 2" xfId="38066"/>
    <cellStyle name="常规 4 45 3 2" xfId="38067"/>
    <cellStyle name="常规 4 45 3 2 2" xfId="38068"/>
    <cellStyle name="常规 4 45 3 3" xfId="38069"/>
    <cellStyle name="常规 4 45 3 3 2" xfId="38070"/>
    <cellStyle name="常规 4 45 3 4" xfId="38071"/>
    <cellStyle name="常规 4 50 4" xfId="38072"/>
    <cellStyle name="常规 4 45 4" xfId="38073"/>
    <cellStyle name="常规 4 45 4 2" xfId="38074"/>
    <cellStyle name="常规 4 45 4 2 2" xfId="38075"/>
    <cellStyle name="常规 4 45 4 3" xfId="38076"/>
    <cellStyle name="常规 4 45 4 3 2" xfId="38077"/>
    <cellStyle name="常规 4 45 4 4" xfId="38078"/>
    <cellStyle name="常规 4 45 5" xfId="38079"/>
    <cellStyle name="常规 7 4 10" xfId="38080"/>
    <cellStyle name="常规 4 45 5 2" xfId="38081"/>
    <cellStyle name="常规 4 45 6" xfId="38082"/>
    <cellStyle name="常规 4 45 6 2" xfId="38083"/>
    <cellStyle name="常规 4 45 7" xfId="38084"/>
    <cellStyle name="常规 4 45 7 2" xfId="38085"/>
    <cellStyle name="常规 4 45 8" xfId="38086"/>
    <cellStyle name="常规 4 45 8 2" xfId="38087"/>
    <cellStyle name="常规 4 45 9" xfId="38088"/>
    <cellStyle name="常规 4 45 9 2" xfId="38089"/>
    <cellStyle name="常规 4 46 10" xfId="38090"/>
    <cellStyle name="常规 4 46 10 2" xfId="38091"/>
    <cellStyle name="常规 4 46 11" xfId="38092"/>
    <cellStyle name="常规 4 46 11 2" xfId="38093"/>
    <cellStyle name="常规 4 46 12" xfId="38094"/>
    <cellStyle name="常规 4 46 12 2" xfId="38095"/>
    <cellStyle name="常规 4 46 13" xfId="38096"/>
    <cellStyle name="常规 4 46 13 2" xfId="38097"/>
    <cellStyle name="常规 4 46 14" xfId="38098"/>
    <cellStyle name="常规 4 46 14 2" xfId="38099"/>
    <cellStyle name="常规 4 46 15" xfId="38100"/>
    <cellStyle name="常规 4 46 15 2" xfId="38101"/>
    <cellStyle name="常规 4 46 16" xfId="38102"/>
    <cellStyle name="常规 4 46 16 2" xfId="38103"/>
    <cellStyle name="常规 4 46 17" xfId="38104"/>
    <cellStyle name="常规 4 46 17 2" xfId="38105"/>
    <cellStyle name="常规 4 46 18" xfId="38106"/>
    <cellStyle name="常规 4 46 2 3" xfId="38107"/>
    <cellStyle name="常规 4 46 2 3 2" xfId="38108"/>
    <cellStyle name="常规 4 46 2 4" xfId="38109"/>
    <cellStyle name="常规 4 51 3 2" xfId="38110"/>
    <cellStyle name="常规 4 46 3 2" xfId="38111"/>
    <cellStyle name="常规 4 46 3 2 2" xfId="38112"/>
    <cellStyle name="常规 4 46 3 3" xfId="38113"/>
    <cellStyle name="常规 4 46 3 3 2" xfId="38114"/>
    <cellStyle name="常规 4 46 3 4" xfId="38115"/>
    <cellStyle name="常规 4 51 4" xfId="38116"/>
    <cellStyle name="常规 4 46 4" xfId="38117"/>
    <cellStyle name="常规 4 46 4 2" xfId="38118"/>
    <cellStyle name="常规 4 46 4 2 2" xfId="38119"/>
    <cellStyle name="常规 4 46 4 3" xfId="38120"/>
    <cellStyle name="常规 4 46 4 3 2" xfId="38121"/>
    <cellStyle name="常规 4 46 4 4" xfId="38122"/>
    <cellStyle name="常规 4 46 5" xfId="38123"/>
    <cellStyle name="常规 7 9 10" xfId="38124"/>
    <cellStyle name="常规 4 46 5 2" xfId="38125"/>
    <cellStyle name="常规 4 46 6" xfId="38126"/>
    <cellStyle name="常规 4 46 6 2" xfId="38127"/>
    <cellStyle name="常规 4 46 7" xfId="38128"/>
    <cellStyle name="常规 4 46 7 2" xfId="38129"/>
    <cellStyle name="常规 4 46 8" xfId="38130"/>
    <cellStyle name="常规 4 46 8 2" xfId="38131"/>
    <cellStyle name="常规 4 46 9" xfId="38132"/>
    <cellStyle name="常规 4 46 9 2" xfId="38133"/>
    <cellStyle name="常规 4 47 10" xfId="38134"/>
    <cellStyle name="常规 4 47 10 2" xfId="38135"/>
    <cellStyle name="常规 4 47 11" xfId="38136"/>
    <cellStyle name="常规 4 47 11 2" xfId="38137"/>
    <cellStyle name="常规 4 47 12" xfId="38138"/>
    <cellStyle name="常规 4 47 12 2" xfId="38139"/>
    <cellStyle name="常规 4 47 13" xfId="38140"/>
    <cellStyle name="常规 4 47 13 2" xfId="38141"/>
    <cellStyle name="常规 4 47 14" xfId="38142"/>
    <cellStyle name="常规 4 47 14 2" xfId="38143"/>
    <cellStyle name="常规 4 47 15" xfId="38144"/>
    <cellStyle name="常规 4 47 15 2" xfId="38145"/>
    <cellStyle name="常规 4 47 16" xfId="38146"/>
    <cellStyle name="常规 4 47 16 2" xfId="38147"/>
    <cellStyle name="常规 4 47 17" xfId="38148"/>
    <cellStyle name="常规 4 47 17 2" xfId="38149"/>
    <cellStyle name="常规 4 47 18" xfId="38150"/>
    <cellStyle name="常规 4 52 2 2" xfId="38151"/>
    <cellStyle name="常规 4 47 2 2" xfId="38152"/>
    <cellStyle name="常规 4 47 2 2 2" xfId="38153"/>
    <cellStyle name="常规 4 47 2 3" xfId="38154"/>
    <cellStyle name="常规 4 47 2 4" xfId="38155"/>
    <cellStyle name="常规 4 52 3 2" xfId="38156"/>
    <cellStyle name="常规 4 47 3 2" xfId="38157"/>
    <cellStyle name="常规 4 47 3 2 2" xfId="38158"/>
    <cellStyle name="常规 4 47 3 3" xfId="38159"/>
    <cellStyle name="常规 4 8 21" xfId="38160"/>
    <cellStyle name="常规 4 8 16" xfId="38161"/>
    <cellStyle name="常规 4 47 3 3 2" xfId="38162"/>
    <cellStyle name="常规 4 47 3 4" xfId="38163"/>
    <cellStyle name="常规 4 52 4" xfId="38164"/>
    <cellStyle name="常规 4 47 4" xfId="38165"/>
    <cellStyle name="常规 4 47 4 2" xfId="38166"/>
    <cellStyle name="常规 4 47 4 2 2" xfId="38167"/>
    <cellStyle name="常规 4 47 4 3" xfId="38168"/>
    <cellStyle name="常规 4 47 4 3 2" xfId="38169"/>
    <cellStyle name="常规 4 47 4 4" xfId="38170"/>
    <cellStyle name="常规 4 47 5" xfId="38171"/>
    <cellStyle name="常规 4 47 5 2" xfId="38172"/>
    <cellStyle name="常规 4 47 6" xfId="38173"/>
    <cellStyle name="常规 4 47 6 2" xfId="38174"/>
    <cellStyle name="常规 4 47 7" xfId="38175"/>
    <cellStyle name="常规 4 47 7 2" xfId="38176"/>
    <cellStyle name="常规 4 47 8" xfId="38177"/>
    <cellStyle name="常规 4 47 8 2" xfId="38178"/>
    <cellStyle name="常规 4 47 9" xfId="38179"/>
    <cellStyle name="常规 4 47 9 2" xfId="38180"/>
    <cellStyle name="常规 4 48 10" xfId="38181"/>
    <cellStyle name="常规 4 48 10 2" xfId="38182"/>
    <cellStyle name="常规 4 48 11" xfId="38183"/>
    <cellStyle name="常规 4 48 11 2" xfId="38184"/>
    <cellStyle name="常规 4 48 12" xfId="38185"/>
    <cellStyle name="常规 4 48 12 2" xfId="38186"/>
    <cellStyle name="常规 4 48 13" xfId="38187"/>
    <cellStyle name="常规 4 48 13 2" xfId="38188"/>
    <cellStyle name="常规 4 48 14" xfId="38189"/>
    <cellStyle name="常规 4 48 14 2" xfId="38190"/>
    <cellStyle name="常规 4 48 15" xfId="38191"/>
    <cellStyle name="汇总 5 14" xfId="38192"/>
    <cellStyle name="常规 4 53 2 2" xfId="38193"/>
    <cellStyle name="常规 4 48 2 2" xfId="38194"/>
    <cellStyle name="常规 4 48 2 2 2" xfId="38195"/>
    <cellStyle name="常规 4 48 2 3" xfId="38196"/>
    <cellStyle name="常规 9 3 16" xfId="38197"/>
    <cellStyle name="常规 4 48 2 3 2" xfId="38198"/>
    <cellStyle name="常规 4 48 2 4" xfId="38199"/>
    <cellStyle name="常规 4 53 3 2" xfId="38200"/>
    <cellStyle name="常规 4 48 3 2" xfId="38201"/>
    <cellStyle name="常规 4 48 3 2 2" xfId="38202"/>
    <cellStyle name="常规 4 48 3 3" xfId="38203"/>
    <cellStyle name="常规 9 8 16" xfId="38204"/>
    <cellStyle name="常规 4 48 3 3 2" xfId="38205"/>
    <cellStyle name="常规 4 48 3 4" xfId="38206"/>
    <cellStyle name="常规 4 53 4" xfId="38207"/>
    <cellStyle name="常规 4 48 4" xfId="38208"/>
    <cellStyle name="常规 4 48 4 2" xfId="38209"/>
    <cellStyle name="常规 4 48 4 2 2" xfId="38210"/>
    <cellStyle name="常规 4 48 4 3" xfId="38211"/>
    <cellStyle name="常规 4 48 4 3 2" xfId="38212"/>
    <cellStyle name="常规 4 48 4 4" xfId="38213"/>
    <cellStyle name="常规 4 48 5" xfId="38214"/>
    <cellStyle name="常规 4 48 5 2" xfId="38215"/>
    <cellStyle name="常规 4 48 6" xfId="38216"/>
    <cellStyle name="常规 4 48 6 2" xfId="38217"/>
    <cellStyle name="常规 4 48 7" xfId="38218"/>
    <cellStyle name="汇总 6 14" xfId="38219"/>
    <cellStyle name="常规 4 48 7 2" xfId="38220"/>
    <cellStyle name="常规 4 48 8" xfId="38221"/>
    <cellStyle name="常规 4 48 8 2" xfId="38222"/>
    <cellStyle name="常规 4 48 9" xfId="38223"/>
    <cellStyle name="常规 4 48 9 2" xfId="38224"/>
    <cellStyle name="常规 4 49 10" xfId="38225"/>
    <cellStyle name="常规 4 49 10 2" xfId="38226"/>
    <cellStyle name="常规 4 49 11" xfId="38227"/>
    <cellStyle name="常规 4 49 11 2" xfId="38228"/>
    <cellStyle name="常规 4 49 12" xfId="38229"/>
    <cellStyle name="常规 4 49 12 2" xfId="38230"/>
    <cellStyle name="常规 4 49 13" xfId="38231"/>
    <cellStyle name="常规 4 49 13 2" xfId="38232"/>
    <cellStyle name="常规 4 49 14" xfId="38233"/>
    <cellStyle name="常规 4 49 14 2" xfId="38234"/>
    <cellStyle name="常规 4 49 15" xfId="38235"/>
    <cellStyle name="常规 4 54 2 2" xfId="38236"/>
    <cellStyle name="常规 4 49 2 2" xfId="38237"/>
    <cellStyle name="常规 4 49 2 2 2" xfId="38238"/>
    <cellStyle name="常规 4 49 2 3" xfId="38239"/>
    <cellStyle name="常规 4 49 2 3 2" xfId="38240"/>
    <cellStyle name="常规 4 49 2 4" xfId="38241"/>
    <cellStyle name="常规 4 54 3" xfId="38242"/>
    <cellStyle name="常规 4 49 3" xfId="38243"/>
    <cellStyle name="常规 4 54 3 2" xfId="38244"/>
    <cellStyle name="常规 4 49 3 2" xfId="38245"/>
    <cellStyle name="常规 4 49 3 2 2" xfId="38246"/>
    <cellStyle name="常规 4 49 3 3" xfId="38247"/>
    <cellStyle name="常规 4 49 3 3 2" xfId="38248"/>
    <cellStyle name="常规 4 49 3 4" xfId="38249"/>
    <cellStyle name="常规 4 54 4" xfId="38250"/>
    <cellStyle name="常规 4 49 4" xfId="38251"/>
    <cellStyle name="常规 4 49 4 2" xfId="38252"/>
    <cellStyle name="常规 4 49 4 2 2" xfId="38253"/>
    <cellStyle name="常规 4 49 4 3" xfId="38254"/>
    <cellStyle name="常规 4 49 4 3 2" xfId="38255"/>
    <cellStyle name="常规 4 49 4 4" xfId="38256"/>
    <cellStyle name="常规 4 49 5" xfId="38257"/>
    <cellStyle name="常规 4 49 5 2" xfId="38258"/>
    <cellStyle name="常规 4 49 6" xfId="38259"/>
    <cellStyle name="常规 4 49 6 2" xfId="38260"/>
    <cellStyle name="常规 4 49 7" xfId="38261"/>
    <cellStyle name="常规 4 49 7 2" xfId="38262"/>
    <cellStyle name="常规 4 49 8" xfId="38263"/>
    <cellStyle name="常规 4 49 8 2" xfId="38264"/>
    <cellStyle name="常规 4 49 9" xfId="38265"/>
    <cellStyle name="常规 4 49 9 2" xfId="38266"/>
    <cellStyle name="常规 4 5 10" xfId="38267"/>
    <cellStyle name="常规 4 5 10 2" xfId="38268"/>
    <cellStyle name="常规 4 5 11" xfId="38269"/>
    <cellStyle name="常规 4 5 11 2" xfId="38270"/>
    <cellStyle name="常规 4 5 12" xfId="38271"/>
    <cellStyle name="常规 4 5 12 2" xfId="38272"/>
    <cellStyle name="常规 4 5 13" xfId="38273"/>
    <cellStyle name="常规 4 5 13 2" xfId="38274"/>
    <cellStyle name="常规 4 5 14" xfId="38275"/>
    <cellStyle name="常规 4 5 14 2" xfId="38276"/>
    <cellStyle name="常规 4 5 20" xfId="38277"/>
    <cellStyle name="常规 4 5 15" xfId="38278"/>
    <cellStyle name="常规 4 5 15 2" xfId="38279"/>
    <cellStyle name="常规 4 5 21" xfId="38280"/>
    <cellStyle name="常规 4 5 16" xfId="38281"/>
    <cellStyle name="常规 4 5 16 2" xfId="38282"/>
    <cellStyle name="常规 4 5 22" xfId="38283"/>
    <cellStyle name="常规 4 5 17" xfId="38284"/>
    <cellStyle name="常规 4 5 17 2" xfId="38285"/>
    <cellStyle name="常规 4 5 18 2" xfId="38286"/>
    <cellStyle name="常规 4 5 24" xfId="38287"/>
    <cellStyle name="常规 4 5 19" xfId="38288"/>
    <cellStyle name="常规 4 5 2 10" xfId="38289"/>
    <cellStyle name="常规 4 5 2 11" xfId="38290"/>
    <cellStyle name="常规 4 5 2 2" xfId="38291"/>
    <cellStyle name="常规 4 5 2 2 2" xfId="38292"/>
    <cellStyle name="常规 4 5 2 2 3" xfId="38293"/>
    <cellStyle name="常规 4 5 2 2 3 2" xfId="38294"/>
    <cellStyle name="常规 4 5 2 2 4" xfId="38295"/>
    <cellStyle name="常规 4 5 2 2 5" xfId="38296"/>
    <cellStyle name="常规 4 5 2 2 6" xfId="38297"/>
    <cellStyle name="常规 4 5 2 2 7" xfId="38298"/>
    <cellStyle name="常规 4 5 2 2 8" xfId="38299"/>
    <cellStyle name="常规 4 5 2 3" xfId="38300"/>
    <cellStyle name="常规 4 5 2 3 2" xfId="38301"/>
    <cellStyle name="常规 4 5 2 4" xfId="38302"/>
    <cellStyle name="常规 4 5 2 5" xfId="38303"/>
    <cellStyle name="常规 4 5 2 6" xfId="38304"/>
    <cellStyle name="常规 4 5 2 6 2" xfId="38305"/>
    <cellStyle name="常规 4 5 2 7" xfId="38306"/>
    <cellStyle name="常规 4 5 2 8" xfId="38307"/>
    <cellStyle name="常规 4 5 2 9" xfId="38308"/>
    <cellStyle name="常规 4 5 3" xfId="38309"/>
    <cellStyle name="常规 4 5 3 2" xfId="38310"/>
    <cellStyle name="常规 4 5 3 2 2" xfId="38311"/>
    <cellStyle name="常规 4 5 3 3" xfId="38312"/>
    <cellStyle name="常规 4 5 3 3 2" xfId="38313"/>
    <cellStyle name="常规 4 5 3 4" xfId="38314"/>
    <cellStyle name="常规 4 5 3 4 2" xfId="38315"/>
    <cellStyle name="常规 4 5 3 5" xfId="38316"/>
    <cellStyle name="常规 4 5 3 6" xfId="38317"/>
    <cellStyle name="常规 4 5 4" xfId="38318"/>
    <cellStyle name="常规 4 5 4 2" xfId="38319"/>
    <cellStyle name="常规 4 5 4 2 2" xfId="38320"/>
    <cellStyle name="常规 4 5 4 3" xfId="38321"/>
    <cellStyle name="常规 4 5 4 3 2" xfId="38322"/>
    <cellStyle name="常规 4 5 4 4" xfId="38323"/>
    <cellStyle name="常规 4 5 4 5" xfId="38324"/>
    <cellStyle name="常规 4 5 5" xfId="38325"/>
    <cellStyle name="常规 4 5 5 2" xfId="38326"/>
    <cellStyle name="常规 4 5 5 3" xfId="38327"/>
    <cellStyle name="常规 76 13 2" xfId="38328"/>
    <cellStyle name="常规 4 5 6" xfId="38329"/>
    <cellStyle name="常规 4 5 6 2" xfId="38330"/>
    <cellStyle name="常规 4 5 6 3" xfId="38331"/>
    <cellStyle name="常规 4 5 7" xfId="38332"/>
    <cellStyle name="常规 4 5 7 2" xfId="38333"/>
    <cellStyle name="常规 4 5 7 3" xfId="38334"/>
    <cellStyle name="常规 4 5 8" xfId="38335"/>
    <cellStyle name="常规 4 5 8 2" xfId="38336"/>
    <cellStyle name="常规 4 5 9" xfId="38337"/>
    <cellStyle name="常规 4 5 9 2" xfId="38338"/>
    <cellStyle name="常规 4 60" xfId="38339"/>
    <cellStyle name="常规 4 55" xfId="38340"/>
    <cellStyle name="常规 4 60 2" xfId="38341"/>
    <cellStyle name="常规 4 55 2" xfId="38342"/>
    <cellStyle name="常规 4 60 2 2" xfId="38343"/>
    <cellStyle name="常规 4 55 2 2" xfId="38344"/>
    <cellStyle name="常规 4 60 3" xfId="38345"/>
    <cellStyle name="常规 4 55 3" xfId="38346"/>
    <cellStyle name="常规 4 60 3 2" xfId="38347"/>
    <cellStyle name="常规 4 55 3 2" xfId="38348"/>
    <cellStyle name="常规 4 60 4" xfId="38349"/>
    <cellStyle name="常规 4 55 4" xfId="38350"/>
    <cellStyle name="常规 4 61" xfId="38351"/>
    <cellStyle name="常规 4 56" xfId="38352"/>
    <cellStyle name="常规 4 61 2" xfId="38353"/>
    <cellStyle name="常规 4 56 2" xfId="38354"/>
    <cellStyle name="常规 4 56 2 2" xfId="38355"/>
    <cellStyle name="常规 4 56 3" xfId="38356"/>
    <cellStyle name="常规 4 56 3 2" xfId="38357"/>
    <cellStyle name="常规 4 56 4" xfId="38358"/>
    <cellStyle name="常规 4 62" xfId="38359"/>
    <cellStyle name="常规 4 57" xfId="38360"/>
    <cellStyle name="常规 4 62 2" xfId="38361"/>
    <cellStyle name="常规 4 57 2" xfId="38362"/>
    <cellStyle name="常规 4 57 2 2" xfId="38363"/>
    <cellStyle name="常规 4 57 3" xfId="38364"/>
    <cellStyle name="常规 4 57 3 2" xfId="38365"/>
    <cellStyle name="常规 4 57 4" xfId="38366"/>
    <cellStyle name="常规 4 58 2 2" xfId="38367"/>
    <cellStyle name="常规 4 58 3" xfId="38368"/>
    <cellStyle name="常规 4 58 3 2" xfId="38369"/>
    <cellStyle name="常规 4 58 4" xfId="38370"/>
    <cellStyle name="常规 4 59 2 2" xfId="38371"/>
    <cellStyle name="常规 4 59 3" xfId="38372"/>
    <cellStyle name="常规 4 59 3 2" xfId="38373"/>
    <cellStyle name="常规 4 59 4" xfId="38374"/>
    <cellStyle name="常规 4 6 10" xfId="38375"/>
    <cellStyle name="常规 4 6 10 2" xfId="38376"/>
    <cellStyle name="常规 4 6 11" xfId="38377"/>
    <cellStyle name="常规 4 6 11 2" xfId="38378"/>
    <cellStyle name="常规 4 6 12" xfId="38379"/>
    <cellStyle name="常规 4 6 12 2" xfId="38380"/>
    <cellStyle name="常规 4 6 13" xfId="38381"/>
    <cellStyle name="常规 4 6 13 2" xfId="38382"/>
    <cellStyle name="常规 4 6 14" xfId="38383"/>
    <cellStyle name="常规 4 6 14 2" xfId="38384"/>
    <cellStyle name="常规 4 6 20" xfId="38385"/>
    <cellStyle name="常规 4 6 15" xfId="38386"/>
    <cellStyle name="常规 4 6 15 2" xfId="38387"/>
    <cellStyle name="常规 4 6 21" xfId="38388"/>
    <cellStyle name="常规 4 6 16" xfId="38389"/>
    <cellStyle name="常规 4 6 16 2" xfId="38390"/>
    <cellStyle name="常规 4 6 22" xfId="38391"/>
    <cellStyle name="常规 4 6 17" xfId="38392"/>
    <cellStyle name="常规 4 6 17 2" xfId="38393"/>
    <cellStyle name="常规 4 6 18 2" xfId="38394"/>
    <cellStyle name="常规 4 6 24" xfId="38395"/>
    <cellStyle name="常规 4 6 19" xfId="38396"/>
    <cellStyle name="常规 4 6 2 10" xfId="38397"/>
    <cellStyle name="常规 4 6 2 11" xfId="38398"/>
    <cellStyle name="常规 4 6 2 12" xfId="38399"/>
    <cellStyle name="常规 4 6 2 2" xfId="38400"/>
    <cellStyle name="常规 4 6 2 2 2" xfId="38401"/>
    <cellStyle name="常规 4 6 2 2 3" xfId="38402"/>
    <cellStyle name="常规 4 6 2 2 3 2" xfId="38403"/>
    <cellStyle name="常规 4 6 2 2 4" xfId="38404"/>
    <cellStyle name="常规 4 6 2 2 5" xfId="38405"/>
    <cellStyle name="常规 4 6 2 2 6" xfId="38406"/>
    <cellStyle name="常规 4 6 2 2 7" xfId="38407"/>
    <cellStyle name="常规 4 6 2 2 8" xfId="38408"/>
    <cellStyle name="常规 4 6 2 3" xfId="38409"/>
    <cellStyle name="常规 4 6 2 3 2" xfId="38410"/>
    <cellStyle name="常规 4 6 2 4" xfId="38411"/>
    <cellStyle name="常规 4 6 2 4 2" xfId="38412"/>
    <cellStyle name="常规 4 6 2 5" xfId="38413"/>
    <cellStyle name="常规 4 6 2 6" xfId="38414"/>
    <cellStyle name="常规 4 6 2 6 2" xfId="38415"/>
    <cellStyle name="常规 4 6 2 7" xfId="38416"/>
    <cellStyle name="常规 4 6 2 8" xfId="38417"/>
    <cellStyle name="常规 4 6 2 9" xfId="38418"/>
    <cellStyle name="常规 4 6 3" xfId="38419"/>
    <cellStyle name="常规 4 6 3 2" xfId="38420"/>
    <cellStyle name="常规 4 6 3 2 2" xfId="38421"/>
    <cellStyle name="常规 4 6 3 3" xfId="38422"/>
    <cellStyle name="常规 4 6 3 3 2" xfId="38423"/>
    <cellStyle name="常规 4 6 3 4" xfId="38424"/>
    <cellStyle name="常规 4 6 3 5" xfId="38425"/>
    <cellStyle name="常规 4 6 4" xfId="38426"/>
    <cellStyle name="常规 4 6 4 2" xfId="38427"/>
    <cellStyle name="常规 4 6 4 2 2" xfId="38428"/>
    <cellStyle name="常规 4 6 4 3" xfId="38429"/>
    <cellStyle name="常规 4 6 4 3 2" xfId="38430"/>
    <cellStyle name="常规 4 6 4 4" xfId="38431"/>
    <cellStyle name="常规 4 6 4 5" xfId="38432"/>
    <cellStyle name="常规 4 6 5" xfId="38433"/>
    <cellStyle name="常规 4 6 5 2" xfId="38434"/>
    <cellStyle name="常规 4 6 5 3" xfId="38435"/>
    <cellStyle name="常规 4 6 6" xfId="38436"/>
    <cellStyle name="常规 4 6 6 2" xfId="38437"/>
    <cellStyle name="常规 4 6 6 3" xfId="38438"/>
    <cellStyle name="常规 4 6 7" xfId="38439"/>
    <cellStyle name="常规 4 6 7 2" xfId="38440"/>
    <cellStyle name="常规 4 6 7 3" xfId="38441"/>
    <cellStyle name="常规 4 6 8" xfId="38442"/>
    <cellStyle name="常规 4 6 8 2" xfId="38443"/>
    <cellStyle name="常规 4 6 9" xfId="38444"/>
    <cellStyle name="常规 4 6 9 2" xfId="38445"/>
    <cellStyle name="常规 4 70 2" xfId="38446"/>
    <cellStyle name="常规 4 65 2" xfId="38447"/>
    <cellStyle name="常规 4 71" xfId="38448"/>
    <cellStyle name="常规 4 66" xfId="38449"/>
    <cellStyle name="常规 4 71 2" xfId="38450"/>
    <cellStyle name="常规 4 66 2" xfId="38451"/>
    <cellStyle name="常规 4 72" xfId="38452"/>
    <cellStyle name="常规 4 67" xfId="38453"/>
    <cellStyle name="常规 4 72 2" xfId="38454"/>
    <cellStyle name="常规 4 67 2" xfId="38455"/>
    <cellStyle name="常规 4 73" xfId="38456"/>
    <cellStyle name="常规 4 68" xfId="38457"/>
    <cellStyle name="常规 4 73 2" xfId="38458"/>
    <cellStyle name="常规 4 68 2" xfId="38459"/>
    <cellStyle name="常规 4 74" xfId="38460"/>
    <cellStyle name="常规 4 69" xfId="38461"/>
    <cellStyle name="常规 4 74 2" xfId="38462"/>
    <cellStyle name="常规 4 69 2" xfId="38463"/>
    <cellStyle name="常规 4 7 10" xfId="38464"/>
    <cellStyle name="常规 4 7 10 2" xfId="38465"/>
    <cellStyle name="常规 4 7 11" xfId="38466"/>
    <cellStyle name="常规 4 7 11 2" xfId="38467"/>
    <cellStyle name="常规 4 7 12" xfId="38468"/>
    <cellStyle name="常规 4 7 12 2" xfId="38469"/>
    <cellStyle name="常规 4 7 13" xfId="38470"/>
    <cellStyle name="常规 4 7 13 2" xfId="38471"/>
    <cellStyle name="常规 4 7 14 2" xfId="38472"/>
    <cellStyle name="常规 4 7 20" xfId="38473"/>
    <cellStyle name="常规 4 7 15" xfId="38474"/>
    <cellStyle name="常规 4 7 15 2" xfId="38475"/>
    <cellStyle name="常规 4 7 21" xfId="38476"/>
    <cellStyle name="常规 4 7 16" xfId="38477"/>
    <cellStyle name="常规 4 7 16 2" xfId="38478"/>
    <cellStyle name="常规 4 7 22" xfId="38479"/>
    <cellStyle name="常规 4 7 17" xfId="38480"/>
    <cellStyle name="常规 4 7 17 2" xfId="38481"/>
    <cellStyle name="常规 4 7 23" xfId="38482"/>
    <cellStyle name="常规 4 7 18" xfId="38483"/>
    <cellStyle name="常规 4 7 18 2" xfId="38484"/>
    <cellStyle name="常规 4 7 24" xfId="38485"/>
    <cellStyle name="常规 4 7 19" xfId="38486"/>
    <cellStyle name="常规 4 7 2 11" xfId="38487"/>
    <cellStyle name="常规 4 7 2 12" xfId="38488"/>
    <cellStyle name="常规 4 7 2 2" xfId="38489"/>
    <cellStyle name="常规 4 7 2 2 2" xfId="38490"/>
    <cellStyle name="常规 4 7 2 2 3" xfId="38491"/>
    <cellStyle name="常规 4 7 2 2 3 2" xfId="38492"/>
    <cellStyle name="常规 4 7 2 2 4" xfId="38493"/>
    <cellStyle name="常规 4 7 2 2 5" xfId="38494"/>
    <cellStyle name="常规 4 7 2 2 6" xfId="38495"/>
    <cellStyle name="常规 4 7 2 2 7" xfId="38496"/>
    <cellStyle name="常规 4 7 2 2 8" xfId="38497"/>
    <cellStyle name="常规 4 7 2 3" xfId="38498"/>
    <cellStyle name="常规 4 7 2 3 2" xfId="38499"/>
    <cellStyle name="常规 4 7 2 4" xfId="38500"/>
    <cellStyle name="常规 4 7 2 4 2" xfId="38501"/>
    <cellStyle name="常规 4 7 2 5" xfId="38502"/>
    <cellStyle name="常规 4 7 2 6" xfId="38503"/>
    <cellStyle name="常规 4 7 2 6 2" xfId="38504"/>
    <cellStyle name="常规 4 7 2 7" xfId="38505"/>
    <cellStyle name="常规 4 7 2 8" xfId="38506"/>
    <cellStyle name="常规 4 7 2 9" xfId="38507"/>
    <cellStyle name="常规 4 7 3" xfId="38508"/>
    <cellStyle name="常规 4 7 3 2" xfId="38509"/>
    <cellStyle name="常规 4 7 3 2 2" xfId="38510"/>
    <cellStyle name="常规 4 7 3 3" xfId="38511"/>
    <cellStyle name="常规 4 7 3 3 2" xfId="38512"/>
    <cellStyle name="常规 4 7 3 4" xfId="38513"/>
    <cellStyle name="常规 4 7 3 5" xfId="38514"/>
    <cellStyle name="常规 4 7 4" xfId="38515"/>
    <cellStyle name="常规 4 7 4 2" xfId="38516"/>
    <cellStyle name="常规 4 7 4 2 2" xfId="38517"/>
    <cellStyle name="常规 4 7 4 3" xfId="38518"/>
    <cellStyle name="常规 4 7 4 3 2" xfId="38519"/>
    <cellStyle name="常规 4 7 4 4" xfId="38520"/>
    <cellStyle name="常规 4 7 4 5" xfId="38521"/>
    <cellStyle name="常规 4 7 5" xfId="38522"/>
    <cellStyle name="常规 4 7 5 2" xfId="38523"/>
    <cellStyle name="常规 4 7 5 3" xfId="38524"/>
    <cellStyle name="常规 4 7 6" xfId="38525"/>
    <cellStyle name="常规 4 7 6 2" xfId="38526"/>
    <cellStyle name="常规 4 7 6 3" xfId="38527"/>
    <cellStyle name="常规 4 7 7" xfId="38528"/>
    <cellStyle name="常规 4 7 7 2" xfId="38529"/>
    <cellStyle name="常规 8 24 10 2" xfId="38530"/>
    <cellStyle name="常规 8 19 10 2" xfId="38531"/>
    <cellStyle name="常规 4 7 7 3" xfId="38532"/>
    <cellStyle name="常规 4 7 8" xfId="38533"/>
    <cellStyle name="常规 4 7 8 2" xfId="38534"/>
    <cellStyle name="常规 4 7 9" xfId="38535"/>
    <cellStyle name="常规 4 7 9 2" xfId="38536"/>
    <cellStyle name="常规 4 80" xfId="38537"/>
    <cellStyle name="常规 4 75" xfId="38538"/>
    <cellStyle name="常规 4 81" xfId="38539"/>
    <cellStyle name="常规 4 76" xfId="38540"/>
    <cellStyle name="常规 4 82" xfId="38541"/>
    <cellStyle name="常规 4 77" xfId="38542"/>
    <cellStyle name="常规 4 83" xfId="38543"/>
    <cellStyle name="常规 4 78" xfId="38544"/>
    <cellStyle name="常规 4 78 2" xfId="38545"/>
    <cellStyle name="常规 4 84" xfId="38546"/>
    <cellStyle name="常规 4 79" xfId="38547"/>
    <cellStyle name="常规 4 8 10" xfId="38548"/>
    <cellStyle name="常规 4 8 10 2" xfId="38549"/>
    <cellStyle name="常规 4 8 11" xfId="38550"/>
    <cellStyle name="常规 4 8 11 2" xfId="38551"/>
    <cellStyle name="常规 4 8 12" xfId="38552"/>
    <cellStyle name="汇总 2 14" xfId="38553"/>
    <cellStyle name="常规 4 8 12 2" xfId="38554"/>
    <cellStyle name="常规 4 8 13" xfId="38555"/>
    <cellStyle name="常规 4 8 13 2" xfId="38556"/>
    <cellStyle name="常规 4 8 14" xfId="38557"/>
    <cellStyle name="常规 4 8 14 2" xfId="38558"/>
    <cellStyle name="常规 4 8 20" xfId="38559"/>
    <cellStyle name="常规 4 8 15" xfId="38560"/>
    <cellStyle name="常规 4 8 15 2" xfId="38561"/>
    <cellStyle name="常规 4 8 16 2" xfId="38562"/>
    <cellStyle name="常规 4 8 22" xfId="38563"/>
    <cellStyle name="常规 4 8 17" xfId="38564"/>
    <cellStyle name="汇总 3 14" xfId="38565"/>
    <cellStyle name="常规 4 8 17 2" xfId="38566"/>
    <cellStyle name="常规 4 8 23" xfId="38567"/>
    <cellStyle name="常规 4 8 18" xfId="38568"/>
    <cellStyle name="常规 4 8 18 2" xfId="38569"/>
    <cellStyle name="常规 4 8 24" xfId="38570"/>
    <cellStyle name="常规 4 8 19" xfId="38571"/>
    <cellStyle name="常规 4 8 2 11" xfId="38572"/>
    <cellStyle name="常规 4 8 2 12" xfId="38573"/>
    <cellStyle name="常规 4 8 2 2" xfId="38574"/>
    <cellStyle name="常规 4 8 2 2 2" xfId="38575"/>
    <cellStyle name="常规 4 8 2 2 3" xfId="38576"/>
    <cellStyle name="常规 4 8 2 2 3 2" xfId="38577"/>
    <cellStyle name="常规 4 8 2 2 4" xfId="38578"/>
    <cellStyle name="常规 4 8 2 2 5" xfId="38579"/>
    <cellStyle name="常规 4 8 2 2 6" xfId="38580"/>
    <cellStyle name="常规 4 8 2 2 7" xfId="38581"/>
    <cellStyle name="常规 4 8 2 2 8" xfId="38582"/>
    <cellStyle name="常规 4 8 2 3" xfId="38583"/>
    <cellStyle name="常规 4 8 2 3 2" xfId="38584"/>
    <cellStyle name="常规 4 8 2 4" xfId="38585"/>
    <cellStyle name="常规 4 8 2 4 2" xfId="38586"/>
    <cellStyle name="常规 4 8 2 5" xfId="38587"/>
    <cellStyle name="常规 4 8 2 6" xfId="38588"/>
    <cellStyle name="常规 4 8 2 6 2" xfId="38589"/>
    <cellStyle name="常规 4 8 2 7" xfId="38590"/>
    <cellStyle name="常规 4 8 2 8" xfId="38591"/>
    <cellStyle name="常规 4 8 2 9" xfId="38592"/>
    <cellStyle name="常规 4 8 3" xfId="38593"/>
    <cellStyle name="常规 4 8 3 2" xfId="38594"/>
    <cellStyle name="常规 4 8 3 2 2" xfId="38595"/>
    <cellStyle name="常规 4 8 3 3" xfId="38596"/>
    <cellStyle name="常规 4 8 3 3 2" xfId="38597"/>
    <cellStyle name="常规 4 8 3 4" xfId="38598"/>
    <cellStyle name="常规 4 8 3 5" xfId="38599"/>
    <cellStyle name="常规 4 8 4" xfId="38600"/>
    <cellStyle name="常规 4 8 4 2" xfId="38601"/>
    <cellStyle name="常规 4 8 4 2 2" xfId="38602"/>
    <cellStyle name="常规 4 8 4 3" xfId="38603"/>
    <cellStyle name="常规 4 8 4 3 2" xfId="38604"/>
    <cellStyle name="常规 4 8 4 4" xfId="38605"/>
    <cellStyle name="常规 4 8 4 5" xfId="38606"/>
    <cellStyle name="常规 4 8 5" xfId="38607"/>
    <cellStyle name="常规 4 8 5 2" xfId="38608"/>
    <cellStyle name="常规 4 8 5 3" xfId="38609"/>
    <cellStyle name="常规 4 8 6" xfId="38610"/>
    <cellStyle name="常规 4 8 6 2" xfId="38611"/>
    <cellStyle name="常规 4 8 6 3" xfId="38612"/>
    <cellStyle name="常规 4 8 7" xfId="38613"/>
    <cellStyle name="常规 4 8 7 2" xfId="38614"/>
    <cellStyle name="常规 4 8 7 3" xfId="38615"/>
    <cellStyle name="常规 4 8 8" xfId="38616"/>
    <cellStyle name="常规 4 8 8 2" xfId="38617"/>
    <cellStyle name="常规 4 8 9" xfId="38618"/>
    <cellStyle name="常规 4 8 9 2" xfId="38619"/>
    <cellStyle name="常规 4 85" xfId="38620"/>
    <cellStyle name="常规 4 9 10 2" xfId="38621"/>
    <cellStyle name="常规 4 9 11" xfId="38622"/>
    <cellStyle name="常规 4 9 11 2" xfId="38623"/>
    <cellStyle name="常规 4 9 12" xfId="38624"/>
    <cellStyle name="常规 4 9 12 2" xfId="38625"/>
    <cellStyle name="常规 4 9 13" xfId="38626"/>
    <cellStyle name="常规 4 9 13 2" xfId="38627"/>
    <cellStyle name="常规 4 9 14" xfId="38628"/>
    <cellStyle name="常规 4 9 14 2" xfId="38629"/>
    <cellStyle name="常规 4 9 20" xfId="38630"/>
    <cellStyle name="常规 4 9 15" xfId="38631"/>
    <cellStyle name="常规 4 9 15 2" xfId="38632"/>
    <cellStyle name="常规 4 9 21" xfId="38633"/>
    <cellStyle name="常规 4 9 16" xfId="38634"/>
    <cellStyle name="常规 4 9 16 2" xfId="38635"/>
    <cellStyle name="常规 4 9 22" xfId="38636"/>
    <cellStyle name="常规 4 9 17" xfId="38637"/>
    <cellStyle name="常规 4 9 17 2" xfId="38638"/>
    <cellStyle name="常规 4 9 23" xfId="38639"/>
    <cellStyle name="常规 4 9 18" xfId="38640"/>
    <cellStyle name="常规 4 9 18 2" xfId="38641"/>
    <cellStyle name="常规 4 9 24" xfId="38642"/>
    <cellStyle name="常规 4 9 19" xfId="38643"/>
    <cellStyle name="常规 4 9 2 2" xfId="38644"/>
    <cellStyle name="常规 4 9 2 2 2" xfId="38645"/>
    <cellStyle name="常规 4 9 2 3" xfId="38646"/>
    <cellStyle name="常规 4 9 2 3 2" xfId="38647"/>
    <cellStyle name="常规 4 9 2 4" xfId="38648"/>
    <cellStyle name="常规 4 9 2 5" xfId="38649"/>
    <cellStyle name="常规 4 9 3" xfId="38650"/>
    <cellStyle name="常规 4 9 3 2" xfId="38651"/>
    <cellStyle name="常规 4 9 3 2 2" xfId="38652"/>
    <cellStyle name="常规 4 9 3 3" xfId="38653"/>
    <cellStyle name="常规 4 9 3 3 2" xfId="38654"/>
    <cellStyle name="常规 4 9 3 4" xfId="38655"/>
    <cellStyle name="常规 4 9 3 5" xfId="38656"/>
    <cellStyle name="常规 4 9 4" xfId="38657"/>
    <cellStyle name="常规 4 9 4 2" xfId="38658"/>
    <cellStyle name="常规 4 9 4 2 2" xfId="38659"/>
    <cellStyle name="常规 4 9 4 3" xfId="38660"/>
    <cellStyle name="常规 4 9 4 3 2" xfId="38661"/>
    <cellStyle name="常规 4 9 4 4" xfId="38662"/>
    <cellStyle name="常规 4 9 4 5" xfId="38663"/>
    <cellStyle name="常规 4 9 5" xfId="38664"/>
    <cellStyle name="常规 4 9 5 2" xfId="38665"/>
    <cellStyle name="常规 4 9 5 3" xfId="38666"/>
    <cellStyle name="常规 4 9 6" xfId="38667"/>
    <cellStyle name="常规 4 9 6 2" xfId="38668"/>
    <cellStyle name="常规 4 9 6 3" xfId="38669"/>
    <cellStyle name="常规 4 9 7" xfId="38670"/>
    <cellStyle name="常规 4 9 7 2" xfId="38671"/>
    <cellStyle name="常规 4 9 7 3" xfId="38672"/>
    <cellStyle name="常规 4 9 8" xfId="38673"/>
    <cellStyle name="常规 4 9 8 2" xfId="38674"/>
    <cellStyle name="常规 4 9 9" xfId="38675"/>
    <cellStyle name="常规 4 9 9 2" xfId="38676"/>
    <cellStyle name="常规 4_Sheet1" xfId="38677"/>
    <cellStyle name="常规 40 31" xfId="38678"/>
    <cellStyle name="常规 40 26" xfId="38679"/>
    <cellStyle name="常规 40 32" xfId="38680"/>
    <cellStyle name="常规 40 27" xfId="38681"/>
    <cellStyle name="常规 40 33" xfId="38682"/>
    <cellStyle name="常规 40 28" xfId="38683"/>
    <cellStyle name="常规 40 34" xfId="38684"/>
    <cellStyle name="常规 40 29" xfId="38685"/>
    <cellStyle name="常规 40 40" xfId="38686"/>
    <cellStyle name="常规 40 35" xfId="38687"/>
    <cellStyle name="常规 40 41" xfId="38688"/>
    <cellStyle name="常规 40 36" xfId="38689"/>
    <cellStyle name="常规 40 42" xfId="38690"/>
    <cellStyle name="常规 40 37" xfId="38691"/>
    <cellStyle name="常规 40 43" xfId="38692"/>
    <cellStyle name="常规 40 38" xfId="38693"/>
    <cellStyle name="常规 40 44" xfId="38694"/>
    <cellStyle name="常规 40 39" xfId="38695"/>
    <cellStyle name="常规 40 45" xfId="38696"/>
    <cellStyle name="常规 40 46" xfId="38697"/>
    <cellStyle name="常规 40 47" xfId="38698"/>
    <cellStyle name="常规 40 48" xfId="38699"/>
    <cellStyle name="常规 42 18 2" xfId="38700"/>
    <cellStyle name="常规 42 2 10" xfId="38701"/>
    <cellStyle name="常规 42 2 2 2 2" xfId="38702"/>
    <cellStyle name="常规 42 2 2 3" xfId="38703"/>
    <cellStyle name="常规 42 2 2 4" xfId="38704"/>
    <cellStyle name="常规 42 2 2 5" xfId="38705"/>
    <cellStyle name="常规 42 2 2 6" xfId="38706"/>
    <cellStyle name="常规 42 2 2 7" xfId="38707"/>
    <cellStyle name="常规 42 2 2 8" xfId="38708"/>
    <cellStyle name="常规 42 2 5 2" xfId="38709"/>
    <cellStyle name="常规 42 4 4 2" xfId="38710"/>
    <cellStyle name="常规 42 4 5" xfId="38711"/>
    <cellStyle name="常规 42 4 6" xfId="38712"/>
    <cellStyle name="常规 42 4 7" xfId="38713"/>
    <cellStyle name="常规 42 4 8" xfId="38714"/>
    <cellStyle name="常规 42 4 9" xfId="38715"/>
    <cellStyle name="常规 42 5 3" xfId="38716"/>
    <cellStyle name="常规 42 6 3" xfId="38717"/>
    <cellStyle name="常规 42 7 3" xfId="38718"/>
    <cellStyle name="常规 44 10 3" xfId="38719"/>
    <cellStyle name="常规 44 2 10" xfId="38720"/>
    <cellStyle name="常规 44 4 5" xfId="38721"/>
    <cellStyle name="常规 44 5 3" xfId="38722"/>
    <cellStyle name="常规 44 6 3" xfId="38723"/>
    <cellStyle name="常规 44 7 3" xfId="38724"/>
    <cellStyle name="常规 44 8 3" xfId="38725"/>
    <cellStyle name="常规 44 9 3" xfId="38726"/>
    <cellStyle name="常规 50 10" xfId="38727"/>
    <cellStyle name="常规 45 10" xfId="38728"/>
    <cellStyle name="常规 50 10 2" xfId="38729"/>
    <cellStyle name="常规 45 10 2" xfId="38730"/>
    <cellStyle name="常规 45 10 3" xfId="38731"/>
    <cellStyle name="常规 74 2 2" xfId="38732"/>
    <cellStyle name="常规 69 2 2" xfId="38733"/>
    <cellStyle name="常规 50 11" xfId="38734"/>
    <cellStyle name="常规 45 11" xfId="38735"/>
    <cellStyle name="常规 74 2 2 2" xfId="38736"/>
    <cellStyle name="常规 69 2 2 2" xfId="38737"/>
    <cellStyle name="常规 50 11 2" xfId="38738"/>
    <cellStyle name="常规 45 11 2" xfId="38739"/>
    <cellStyle name="常规 74 2 3" xfId="38740"/>
    <cellStyle name="常规 69 2 3" xfId="38741"/>
    <cellStyle name="常规 50 12" xfId="38742"/>
    <cellStyle name="常规 45 12" xfId="38743"/>
    <cellStyle name="常规 74 2 3 2" xfId="38744"/>
    <cellStyle name="常规 69 2 3 2" xfId="38745"/>
    <cellStyle name="常规 50 12 2" xfId="38746"/>
    <cellStyle name="常规 45 12 2" xfId="38747"/>
    <cellStyle name="常规 74 2 4" xfId="38748"/>
    <cellStyle name="常规 69 2 4" xfId="38749"/>
    <cellStyle name="常规 50 13" xfId="38750"/>
    <cellStyle name="常规 45 13" xfId="38751"/>
    <cellStyle name="常规 50 13 2" xfId="38752"/>
    <cellStyle name="常规 45 13 2" xfId="38753"/>
    <cellStyle name="常规 50 14" xfId="38754"/>
    <cellStyle name="常规 45 14" xfId="38755"/>
    <cellStyle name="常规 50 14 2" xfId="38756"/>
    <cellStyle name="常规 45 14 2" xfId="38757"/>
    <cellStyle name="常规 50 15" xfId="38758"/>
    <cellStyle name="常规 45 20" xfId="38759"/>
    <cellStyle name="常规 45 15" xfId="38760"/>
    <cellStyle name="常规 50 15 2" xfId="38761"/>
    <cellStyle name="常规 45 15 2" xfId="38762"/>
    <cellStyle name="常规 50 16" xfId="38763"/>
    <cellStyle name="常规 45 21" xfId="38764"/>
    <cellStyle name="常规 45 16" xfId="38765"/>
    <cellStyle name="常规 50 16 2" xfId="38766"/>
    <cellStyle name="常规 45 16 2" xfId="38767"/>
    <cellStyle name="常规 50 17" xfId="38768"/>
    <cellStyle name="常规 45 22" xfId="38769"/>
    <cellStyle name="常规 45 17" xfId="38770"/>
    <cellStyle name="常规 50 17 2" xfId="38771"/>
    <cellStyle name="常规 45 17 2" xfId="38772"/>
    <cellStyle name="常规 50 18" xfId="38773"/>
    <cellStyle name="常规 45 23" xfId="38774"/>
    <cellStyle name="常规 45 18" xfId="38775"/>
    <cellStyle name="常规 45 18 2" xfId="38776"/>
    <cellStyle name="常规 45 24" xfId="38777"/>
    <cellStyle name="常规 45 19" xfId="38778"/>
    <cellStyle name="常规 50 2" xfId="38779"/>
    <cellStyle name="常规 45 2" xfId="38780"/>
    <cellStyle name="常规 45 2 10" xfId="38781"/>
    <cellStyle name="汇总 10 6" xfId="38782"/>
    <cellStyle name="常规 50 2 2" xfId="38783"/>
    <cellStyle name="常规 45 2 2" xfId="38784"/>
    <cellStyle name="常规 50 2 2 2" xfId="38785"/>
    <cellStyle name="常规 45 2 2 2" xfId="38786"/>
    <cellStyle name="汇总 10 7" xfId="38787"/>
    <cellStyle name="常规 50 2 3" xfId="38788"/>
    <cellStyle name="常规 45 2 3" xfId="38789"/>
    <cellStyle name="常规 50 2 3 2" xfId="38790"/>
    <cellStyle name="常规 45 2 3 2" xfId="38791"/>
    <cellStyle name="汇总 10 8" xfId="38792"/>
    <cellStyle name="常规 50 2 4" xfId="38793"/>
    <cellStyle name="常规 45 2 4" xfId="38794"/>
    <cellStyle name="常规 45 2 4 2" xfId="38795"/>
    <cellStyle name="汇总 10 9" xfId="38796"/>
    <cellStyle name="常规 45 2 5" xfId="38797"/>
    <cellStyle name="常规 45 2 6" xfId="38798"/>
    <cellStyle name="常规 45 2 7" xfId="38799"/>
    <cellStyle name="常规 45 2 8" xfId="38800"/>
    <cellStyle name="常规 45 2 9" xfId="38801"/>
    <cellStyle name="常规 50 3" xfId="38802"/>
    <cellStyle name="常规 45 3" xfId="38803"/>
    <cellStyle name="常规 45 3 10" xfId="38804"/>
    <cellStyle name="汇总 11 6" xfId="38805"/>
    <cellStyle name="常规 50 3 2" xfId="38806"/>
    <cellStyle name="常规 45 3 2" xfId="38807"/>
    <cellStyle name="常规 50 3 2 2" xfId="38808"/>
    <cellStyle name="常规 45 3 2 2" xfId="38809"/>
    <cellStyle name="汇总 11 7" xfId="38810"/>
    <cellStyle name="常规 50 3 3" xfId="38811"/>
    <cellStyle name="常规 45 3 3" xfId="38812"/>
    <cellStyle name="常规 50 3 3 2" xfId="38813"/>
    <cellStyle name="常规 45 3 3 2" xfId="38814"/>
    <cellStyle name="汇总 11 8" xfId="38815"/>
    <cellStyle name="常规 50 3 4" xfId="38816"/>
    <cellStyle name="常规 45 3 4" xfId="38817"/>
    <cellStyle name="常规 45 3 4 2" xfId="38818"/>
    <cellStyle name="汇总 11 9" xfId="38819"/>
    <cellStyle name="常规 45 3 5" xfId="38820"/>
    <cellStyle name="常规 45 3 6" xfId="38821"/>
    <cellStyle name="常规 45 3 7" xfId="38822"/>
    <cellStyle name="常规 45 3 8" xfId="38823"/>
    <cellStyle name="常规 45 3 9" xfId="38824"/>
    <cellStyle name="常规 50 4" xfId="38825"/>
    <cellStyle name="常规 45 4" xfId="38826"/>
    <cellStyle name="汇总 12 6" xfId="38827"/>
    <cellStyle name="常规 50 4 2" xfId="38828"/>
    <cellStyle name="常规 45 4 2" xfId="38829"/>
    <cellStyle name="常规 50 4 2 2" xfId="38830"/>
    <cellStyle name="常规 45 4 2 2" xfId="38831"/>
    <cellStyle name="汇总 12 7" xfId="38832"/>
    <cellStyle name="常规 50 4 3" xfId="38833"/>
    <cellStyle name="常规 45 4 3" xfId="38834"/>
    <cellStyle name="常规 50 4 3 2" xfId="38835"/>
    <cellStyle name="常规 45 4 3 2" xfId="38836"/>
    <cellStyle name="汇总 12 8" xfId="38837"/>
    <cellStyle name="常规 50 4 4" xfId="38838"/>
    <cellStyle name="常规 45 4 4" xfId="38839"/>
    <cellStyle name="汇总 12 9" xfId="38840"/>
    <cellStyle name="常规 45 4 5" xfId="38841"/>
    <cellStyle name="常规 50 5" xfId="38842"/>
    <cellStyle name="常规 45 5" xfId="38843"/>
    <cellStyle name="汇总 13 6" xfId="38844"/>
    <cellStyle name="常规 50 5 2" xfId="38845"/>
    <cellStyle name="常规 45 5 2" xfId="38846"/>
    <cellStyle name="汇总 13 7" xfId="38847"/>
    <cellStyle name="常规 45 5 3" xfId="38848"/>
    <cellStyle name="常规 50 6" xfId="38849"/>
    <cellStyle name="常规 45 6" xfId="38850"/>
    <cellStyle name="汇总 14 6" xfId="38851"/>
    <cellStyle name="常规 50 6 2" xfId="38852"/>
    <cellStyle name="常规 45 6 2" xfId="38853"/>
    <cellStyle name="汇总 14 7" xfId="38854"/>
    <cellStyle name="常规 45 6 3" xfId="38855"/>
    <cellStyle name="常规 50 7" xfId="38856"/>
    <cellStyle name="常规 45 7" xfId="38857"/>
    <cellStyle name="汇总 15 6" xfId="38858"/>
    <cellStyle name="常规 50 7 2" xfId="38859"/>
    <cellStyle name="常规 45 7 2" xfId="38860"/>
    <cellStyle name="汇总 15 7" xfId="38861"/>
    <cellStyle name="常规 45 7 3" xfId="38862"/>
    <cellStyle name="常规 50 8" xfId="38863"/>
    <cellStyle name="常规 45 8" xfId="38864"/>
    <cellStyle name="常规 50 8 2" xfId="38865"/>
    <cellStyle name="常规 45 8 2" xfId="38866"/>
    <cellStyle name="常规 45 8 3" xfId="38867"/>
    <cellStyle name="常规 50 9" xfId="38868"/>
    <cellStyle name="常规 45 9" xfId="38869"/>
    <cellStyle name="常规 50 9 2" xfId="38870"/>
    <cellStyle name="常规 45 9 2" xfId="38871"/>
    <cellStyle name="常规 45 9 3" xfId="38872"/>
    <cellStyle name="常规 51" xfId="38873"/>
    <cellStyle name="常规 46" xfId="38874"/>
    <cellStyle name="常规 51 10" xfId="38875"/>
    <cellStyle name="常规 46 10" xfId="38876"/>
    <cellStyle name="常规 51 10 2" xfId="38877"/>
    <cellStyle name="常规 46 10 2" xfId="38878"/>
    <cellStyle name="常规 46 10 3" xfId="38879"/>
    <cellStyle name="常规 74 7 2" xfId="38880"/>
    <cellStyle name="常规 69 7 2" xfId="38881"/>
    <cellStyle name="常规 51 11" xfId="38882"/>
    <cellStyle name="常规 46 11" xfId="38883"/>
    <cellStyle name="常规 51 11 2" xfId="38884"/>
    <cellStyle name="常规 46 11 2" xfId="38885"/>
    <cellStyle name="常规 51 12" xfId="38886"/>
    <cellStyle name="常规 46 12" xfId="38887"/>
    <cellStyle name="常规 51 12 2" xfId="38888"/>
    <cellStyle name="常规 46 12 2" xfId="38889"/>
    <cellStyle name="常规 51 13" xfId="38890"/>
    <cellStyle name="常规 46 13" xfId="38891"/>
    <cellStyle name="常规 51 13 2" xfId="38892"/>
    <cellStyle name="常规 46 13 2" xfId="38893"/>
    <cellStyle name="常规 51 14" xfId="38894"/>
    <cellStyle name="常规 46 14" xfId="38895"/>
    <cellStyle name="常规 51 14 2" xfId="38896"/>
    <cellStyle name="常规 46 14 2" xfId="38897"/>
    <cellStyle name="常规 51 15" xfId="38898"/>
    <cellStyle name="常规 46 20" xfId="38899"/>
    <cellStyle name="常规 46 15" xfId="38900"/>
    <cellStyle name="常规 51 15 2" xfId="38901"/>
    <cellStyle name="常规 46 15 2" xfId="38902"/>
    <cellStyle name="常规 51 16" xfId="38903"/>
    <cellStyle name="常规 46 21" xfId="38904"/>
    <cellStyle name="常规 46 16" xfId="38905"/>
    <cellStyle name="常规 51 16 2" xfId="38906"/>
    <cellStyle name="常规 46 16 2" xfId="38907"/>
    <cellStyle name="常规 51 17" xfId="38908"/>
    <cellStyle name="常规 46 22" xfId="38909"/>
    <cellStyle name="常规 46 17" xfId="38910"/>
    <cellStyle name="常规 51 17 2" xfId="38911"/>
    <cellStyle name="常规 46 17 2" xfId="38912"/>
    <cellStyle name="常规 51 18" xfId="38913"/>
    <cellStyle name="常规 46 23" xfId="38914"/>
    <cellStyle name="常规 46 18" xfId="38915"/>
    <cellStyle name="常规 46 18 2" xfId="38916"/>
    <cellStyle name="常规 46 24" xfId="38917"/>
    <cellStyle name="常规 46 19" xfId="38918"/>
    <cellStyle name="常规 46 2 10" xfId="38919"/>
    <cellStyle name="常规 51 2 2 2" xfId="38920"/>
    <cellStyle name="常规 46 2 2 2" xfId="38921"/>
    <cellStyle name="常规 51 2 3" xfId="38922"/>
    <cellStyle name="常规 46 2 3" xfId="38923"/>
    <cellStyle name="常规 51 2 3 2" xfId="38924"/>
    <cellStyle name="常规 46 2 3 2" xfId="38925"/>
    <cellStyle name="常规 51 2 4" xfId="38926"/>
    <cellStyle name="常规 46 2 4" xfId="38927"/>
    <cellStyle name="常规 46 2 4 2" xfId="38928"/>
    <cellStyle name="常规 46 2 5" xfId="38929"/>
    <cellStyle name="常规 46 2 6" xfId="38930"/>
    <cellStyle name="常规 46 2 7" xfId="38931"/>
    <cellStyle name="常规 46 2 8" xfId="38932"/>
    <cellStyle name="常规 46 2 9" xfId="38933"/>
    <cellStyle name="常规 46 3 10" xfId="38934"/>
    <cellStyle name="常规 51 3 2 2" xfId="38935"/>
    <cellStyle name="常规 46 3 2 2" xfId="38936"/>
    <cellStyle name="常规 51 3 3" xfId="38937"/>
    <cellStyle name="常规 46 3 3" xfId="38938"/>
    <cellStyle name="常规 51 3 3 2" xfId="38939"/>
    <cellStyle name="常规 46 3 3 2" xfId="38940"/>
    <cellStyle name="常规 51 3 4" xfId="38941"/>
    <cellStyle name="常规 46 3 4" xfId="38942"/>
    <cellStyle name="常规 46 3 4 2" xfId="38943"/>
    <cellStyle name="常规 46 3 5" xfId="38944"/>
    <cellStyle name="常规 46 3 6" xfId="38945"/>
    <cellStyle name="常规 46 3 7" xfId="38946"/>
    <cellStyle name="常规 46 3 8" xfId="38947"/>
    <cellStyle name="常规 46 3 9" xfId="38948"/>
    <cellStyle name="常规 51 4 2 2" xfId="38949"/>
    <cellStyle name="常规 46 4 2 2" xfId="38950"/>
    <cellStyle name="常规 51 4 3" xfId="38951"/>
    <cellStyle name="常规 46 4 3" xfId="38952"/>
    <cellStyle name="常规 51 4 3 2" xfId="38953"/>
    <cellStyle name="常规 46 4 3 2" xfId="38954"/>
    <cellStyle name="常规 51 4 4" xfId="38955"/>
    <cellStyle name="常规 46 4 4" xfId="38956"/>
    <cellStyle name="常规 46 4 5" xfId="38957"/>
    <cellStyle name="常规 51 5 2" xfId="38958"/>
    <cellStyle name="常规 46 5 2" xfId="38959"/>
    <cellStyle name="常规 46 5 3" xfId="38960"/>
    <cellStyle name="常规 51 6" xfId="38961"/>
    <cellStyle name="常规 46 6" xfId="38962"/>
    <cellStyle name="常规 51 6 2" xfId="38963"/>
    <cellStyle name="常规 46 6 2" xfId="38964"/>
    <cellStyle name="常规 46 6 3" xfId="38965"/>
    <cellStyle name="常规 51 7 2" xfId="38966"/>
    <cellStyle name="常规 46 7 2" xfId="38967"/>
    <cellStyle name="常规 46 7 3" xfId="38968"/>
    <cellStyle name="常规 51 8" xfId="38969"/>
    <cellStyle name="常规 46 8" xfId="38970"/>
    <cellStyle name="常规 51 8 2" xfId="38971"/>
    <cellStyle name="常规 46 8 2" xfId="38972"/>
    <cellStyle name="常规 46 8 3" xfId="38973"/>
    <cellStyle name="常规 51 9" xfId="38974"/>
    <cellStyle name="常规 46 9" xfId="38975"/>
    <cellStyle name="常规 51 9 2" xfId="38976"/>
    <cellStyle name="常规 46 9 2" xfId="38977"/>
    <cellStyle name="常规 46 9 3" xfId="38978"/>
    <cellStyle name="常规 52" xfId="38979"/>
    <cellStyle name="常规 47" xfId="38980"/>
    <cellStyle name="常规 52 10" xfId="38981"/>
    <cellStyle name="常规 47 10" xfId="38982"/>
    <cellStyle name="常规 52 10 2" xfId="38983"/>
    <cellStyle name="常规 47 10 2" xfId="38984"/>
    <cellStyle name="常规 47 10 3" xfId="38985"/>
    <cellStyle name="常规 52 11" xfId="38986"/>
    <cellStyle name="常规 47 11" xfId="38987"/>
    <cellStyle name="常规 52 11 2" xfId="38988"/>
    <cellStyle name="常规 47 11 2" xfId="38989"/>
    <cellStyle name="常规 52 12" xfId="38990"/>
    <cellStyle name="常规 47 12" xfId="38991"/>
    <cellStyle name="常规 52 12 2" xfId="38992"/>
    <cellStyle name="常规 47 12 2" xfId="38993"/>
    <cellStyle name="常规 52 13" xfId="38994"/>
    <cellStyle name="常规 47 13" xfId="38995"/>
    <cellStyle name="常规 52 13 2" xfId="38996"/>
    <cellStyle name="常规 47 13 2" xfId="38997"/>
    <cellStyle name="常规 52 14" xfId="38998"/>
    <cellStyle name="常规 47 14" xfId="38999"/>
    <cellStyle name="常规 52 14 2" xfId="39000"/>
    <cellStyle name="常规 47 14 2" xfId="39001"/>
    <cellStyle name="常规 52 15" xfId="39002"/>
    <cellStyle name="常规 47 20" xfId="39003"/>
    <cellStyle name="常规 47 15" xfId="39004"/>
    <cellStyle name="常规 52 15 2" xfId="39005"/>
    <cellStyle name="常规 47 15 2" xfId="39006"/>
    <cellStyle name="常规 52 16" xfId="39007"/>
    <cellStyle name="常规 47 21" xfId="39008"/>
    <cellStyle name="常规 47 16" xfId="39009"/>
    <cellStyle name="常规 52 16 2" xfId="39010"/>
    <cellStyle name="常规 47 16 2" xfId="39011"/>
    <cellStyle name="常规 52 17" xfId="39012"/>
    <cellStyle name="常规 47 22" xfId="39013"/>
    <cellStyle name="常规 47 17" xfId="39014"/>
    <cellStyle name="常规 52 17 2" xfId="39015"/>
    <cellStyle name="常规 47 17 2" xfId="39016"/>
    <cellStyle name="常规 52 18" xfId="39017"/>
    <cellStyle name="常规 47 23" xfId="39018"/>
    <cellStyle name="常规 47 18" xfId="39019"/>
    <cellStyle name="常规 47 18 2" xfId="39020"/>
    <cellStyle name="常规 47 24" xfId="39021"/>
    <cellStyle name="常规 47 19" xfId="39022"/>
    <cellStyle name="常规 52 2" xfId="39023"/>
    <cellStyle name="常规 47 2" xfId="39024"/>
    <cellStyle name="常规 52 2 2" xfId="39025"/>
    <cellStyle name="常规 47 2 2" xfId="39026"/>
    <cellStyle name="常规 52 2 2 2" xfId="39027"/>
    <cellStyle name="常规 47 2 2 2" xfId="39028"/>
    <cellStyle name="常规 52 2 3" xfId="39029"/>
    <cellStyle name="常规 47 2 3" xfId="39030"/>
    <cellStyle name="常规 52 2 3 2" xfId="39031"/>
    <cellStyle name="常规 47 2 3 2" xfId="39032"/>
    <cellStyle name="常规 52 2 4" xfId="39033"/>
    <cellStyle name="常规 47 2 4" xfId="39034"/>
    <cellStyle name="常规 47 2 5" xfId="39035"/>
    <cellStyle name="常规 52 3" xfId="39036"/>
    <cellStyle name="常规 47 3" xfId="39037"/>
    <cellStyle name="常规 52 3 2" xfId="39038"/>
    <cellStyle name="常规 47 3 2" xfId="39039"/>
    <cellStyle name="常规 52 3 2 2" xfId="39040"/>
    <cellStyle name="常规 47 3 2 2" xfId="39041"/>
    <cellStyle name="常规 52 3 3" xfId="39042"/>
    <cellStyle name="常规 47 3 3" xfId="39043"/>
    <cellStyle name="常规 52 3 3 2" xfId="39044"/>
    <cellStyle name="常规 47 3 3 2" xfId="39045"/>
    <cellStyle name="常规 52 3 4" xfId="39046"/>
    <cellStyle name="常规 47 3 4" xfId="39047"/>
    <cellStyle name="常规 47 3 5" xfId="39048"/>
    <cellStyle name="常规 52 4" xfId="39049"/>
    <cellStyle name="常规 47 4" xfId="39050"/>
    <cellStyle name="常规 52 4 2" xfId="39051"/>
    <cellStyle name="常规 47 4 2" xfId="39052"/>
    <cellStyle name="常规 52 4 2 2" xfId="39053"/>
    <cellStyle name="常规 47 4 2 2" xfId="39054"/>
    <cellStyle name="常规 52 4 3" xfId="39055"/>
    <cellStyle name="常规 47 4 3" xfId="39056"/>
    <cellStyle name="常规 52 4 3 2" xfId="39057"/>
    <cellStyle name="常规 47 4 3 2" xfId="39058"/>
    <cellStyle name="常规 52 4 4" xfId="39059"/>
    <cellStyle name="常规 47 4 4" xfId="39060"/>
    <cellStyle name="常规 47 4 5" xfId="39061"/>
    <cellStyle name="常规 52 5" xfId="39062"/>
    <cellStyle name="常规 47 5" xfId="39063"/>
    <cellStyle name="常规 52 5 2" xfId="39064"/>
    <cellStyle name="常规 47 5 2" xfId="39065"/>
    <cellStyle name="常规 47 5 3" xfId="39066"/>
    <cellStyle name="常规 52 6" xfId="39067"/>
    <cellStyle name="常规 47 6" xfId="39068"/>
    <cellStyle name="常规 52 6 2" xfId="39069"/>
    <cellStyle name="常规 47 6 2" xfId="39070"/>
    <cellStyle name="常规 47 6 3" xfId="39071"/>
    <cellStyle name="常规 52 7 2" xfId="39072"/>
    <cellStyle name="常规 47 7 2" xfId="39073"/>
    <cellStyle name="常规 47 7 3" xfId="39074"/>
    <cellStyle name="常规 52 8" xfId="39075"/>
    <cellStyle name="常规 47 8" xfId="39076"/>
    <cellStyle name="常规 52 8 2" xfId="39077"/>
    <cellStyle name="常规 47 8 2" xfId="39078"/>
    <cellStyle name="常规 47 8 3" xfId="39079"/>
    <cellStyle name="常规 52 9" xfId="39080"/>
    <cellStyle name="常规 47 9" xfId="39081"/>
    <cellStyle name="常规 52 9 2" xfId="39082"/>
    <cellStyle name="常规 47 9 2" xfId="39083"/>
    <cellStyle name="常规 47 9 3" xfId="39084"/>
    <cellStyle name="常规 53" xfId="39085"/>
    <cellStyle name="常规 48" xfId="39086"/>
    <cellStyle name="常规 53 10" xfId="39087"/>
    <cellStyle name="常规 48 10" xfId="39088"/>
    <cellStyle name="常规 53 10 2" xfId="39089"/>
    <cellStyle name="常规 48 10 2" xfId="39090"/>
    <cellStyle name="常规 48 10 3" xfId="39091"/>
    <cellStyle name="常规 53 11" xfId="39092"/>
    <cellStyle name="常规 48 11" xfId="39093"/>
    <cellStyle name="常规 53 11 2" xfId="39094"/>
    <cellStyle name="常规 48 11 2" xfId="39095"/>
    <cellStyle name="常规 53 12" xfId="39096"/>
    <cellStyle name="常规 48 12" xfId="39097"/>
    <cellStyle name="常规 53 12 2" xfId="39098"/>
    <cellStyle name="常规 48 12 2" xfId="39099"/>
    <cellStyle name="常规 53 13" xfId="39100"/>
    <cellStyle name="常规 48 13" xfId="39101"/>
    <cellStyle name="常规 53 13 2" xfId="39102"/>
    <cellStyle name="常规 48 13 2" xfId="39103"/>
    <cellStyle name="常规 53 14" xfId="39104"/>
    <cellStyle name="常规 48 14" xfId="39105"/>
    <cellStyle name="常规 53 14 2" xfId="39106"/>
    <cellStyle name="常规 48 14 2" xfId="39107"/>
    <cellStyle name="常规 53 15" xfId="39108"/>
    <cellStyle name="常规 48 15" xfId="39109"/>
    <cellStyle name="常规 53 15 2" xfId="39110"/>
    <cellStyle name="常规 48 15 2" xfId="39111"/>
    <cellStyle name="常规 53 16" xfId="39112"/>
    <cellStyle name="常规 48 16" xfId="39113"/>
    <cellStyle name="常规 53 16 2" xfId="39114"/>
    <cellStyle name="常规 48 16 2" xfId="39115"/>
    <cellStyle name="常规 53 17" xfId="39116"/>
    <cellStyle name="常规 48 17" xfId="39117"/>
    <cellStyle name="常规 53 17 2" xfId="39118"/>
    <cellStyle name="常规 48 17 2" xfId="39119"/>
    <cellStyle name="常规 53 18" xfId="39120"/>
    <cellStyle name="常规 48 18" xfId="39121"/>
    <cellStyle name="常规 48 19" xfId="39122"/>
    <cellStyle name="常规 8 42" xfId="39123"/>
    <cellStyle name="常规 8 37" xfId="39124"/>
    <cellStyle name="常规 53 2" xfId="39125"/>
    <cellStyle name="常规 48 2" xfId="39126"/>
    <cellStyle name="常规 8 42 2" xfId="39127"/>
    <cellStyle name="常规 8 37 2" xfId="39128"/>
    <cellStyle name="常规 53 2 2" xfId="39129"/>
    <cellStyle name="常规 48 2 2" xfId="39130"/>
    <cellStyle name="常规 8 42 2 2" xfId="39131"/>
    <cellStyle name="常规 8 37 2 2" xfId="39132"/>
    <cellStyle name="常规 53 2 2 2" xfId="39133"/>
    <cellStyle name="常规 48 2 2 2" xfId="39134"/>
    <cellStyle name="常规 8 42 3" xfId="39135"/>
    <cellStyle name="常规 8 37 3" xfId="39136"/>
    <cellStyle name="常规 53 2 3" xfId="39137"/>
    <cellStyle name="常规 48 2 3" xfId="39138"/>
    <cellStyle name="常规 8 42 3 2" xfId="39139"/>
    <cellStyle name="常规 8 37 3 2" xfId="39140"/>
    <cellStyle name="常规 53 2 3 2" xfId="39141"/>
    <cellStyle name="常规 48 2 3 2" xfId="39142"/>
    <cellStyle name="常规 8 42 4" xfId="39143"/>
    <cellStyle name="常规 8 37 4" xfId="39144"/>
    <cellStyle name="常规 53 2 4" xfId="39145"/>
    <cellStyle name="常规 48 2 4" xfId="39146"/>
    <cellStyle name="常规 8 42 5" xfId="39147"/>
    <cellStyle name="常规 8 37 5" xfId="39148"/>
    <cellStyle name="常规 48 2 5" xfId="39149"/>
    <cellStyle name="常规 8 43" xfId="39150"/>
    <cellStyle name="常规 8 38" xfId="39151"/>
    <cellStyle name="常规 53 3" xfId="39152"/>
    <cellStyle name="常规 48 3" xfId="39153"/>
    <cellStyle name="常规 8 43 2" xfId="39154"/>
    <cellStyle name="常规 8 38 2" xfId="39155"/>
    <cellStyle name="常规 53 3 2" xfId="39156"/>
    <cellStyle name="常规 48 3 2" xfId="39157"/>
    <cellStyle name="常规 8 43 2 2" xfId="39158"/>
    <cellStyle name="常规 8 38 2 2" xfId="39159"/>
    <cellStyle name="常规 53 3 2 2" xfId="39160"/>
    <cellStyle name="常规 48 3 2 2" xfId="39161"/>
    <cellStyle name="常规 8 43 3" xfId="39162"/>
    <cellStyle name="常规 8 38 3" xfId="39163"/>
    <cellStyle name="常规 53 3 3" xfId="39164"/>
    <cellStyle name="常规 48 3 3" xfId="39165"/>
    <cellStyle name="常规 8 43 3 2" xfId="39166"/>
    <cellStyle name="常规 8 38 3 2" xfId="39167"/>
    <cellStyle name="常规 53 3 3 2" xfId="39168"/>
    <cellStyle name="常规 48 3 3 2" xfId="39169"/>
    <cellStyle name="常规 8 43 4" xfId="39170"/>
    <cellStyle name="常规 8 38 4" xfId="39171"/>
    <cellStyle name="常规 53 3 4" xfId="39172"/>
    <cellStyle name="常规 48 3 4" xfId="39173"/>
    <cellStyle name="常规 8 43 5" xfId="39174"/>
    <cellStyle name="常规 8 38 5" xfId="39175"/>
    <cellStyle name="常规 48 3 5" xfId="39176"/>
    <cellStyle name="常规 8 44" xfId="39177"/>
    <cellStyle name="常规 8 39" xfId="39178"/>
    <cellStyle name="常规 53 4" xfId="39179"/>
    <cellStyle name="常规 48 4" xfId="39180"/>
    <cellStyle name="常规 8 44 2" xfId="39181"/>
    <cellStyle name="常规 8 39 2" xfId="39182"/>
    <cellStyle name="常规 53 4 2" xfId="39183"/>
    <cellStyle name="常规 48 4 2" xfId="39184"/>
    <cellStyle name="常规 8 44 2 2" xfId="39185"/>
    <cellStyle name="常规 8 39 2 2" xfId="39186"/>
    <cellStyle name="常规 53 4 2 2" xfId="39187"/>
    <cellStyle name="常规 48 4 2 2" xfId="39188"/>
    <cellStyle name="常规 8 44 3" xfId="39189"/>
    <cellStyle name="常规 8 39 3" xfId="39190"/>
    <cellStyle name="常规 53 4 3" xfId="39191"/>
    <cellStyle name="常规 48 4 3" xfId="39192"/>
    <cellStyle name="常规 8 44 3 2" xfId="39193"/>
    <cellStyle name="常规 8 39 3 2" xfId="39194"/>
    <cellStyle name="常规 53 4 3 2" xfId="39195"/>
    <cellStyle name="常规 48 4 3 2" xfId="39196"/>
    <cellStyle name="常规 8 44 4" xfId="39197"/>
    <cellStyle name="常规 8 39 4" xfId="39198"/>
    <cellStyle name="常规 53 4 4" xfId="39199"/>
    <cellStyle name="常规 48 4 4" xfId="39200"/>
    <cellStyle name="常规 8 44 5" xfId="39201"/>
    <cellStyle name="常规 8 39 5" xfId="39202"/>
    <cellStyle name="常规 48 4 5" xfId="39203"/>
    <cellStyle name="常规 8 50" xfId="39204"/>
    <cellStyle name="常规 8 45" xfId="39205"/>
    <cellStyle name="常规 53 5" xfId="39206"/>
    <cellStyle name="常规 48 5" xfId="39207"/>
    <cellStyle name="常规 8 50 2" xfId="39208"/>
    <cellStyle name="常规 8 45 2" xfId="39209"/>
    <cellStyle name="常规 53 5 2" xfId="39210"/>
    <cellStyle name="常规 48 5 2" xfId="39211"/>
    <cellStyle name="常规 8 50 3" xfId="39212"/>
    <cellStyle name="常规 8 45 3" xfId="39213"/>
    <cellStyle name="常规 48 5 3" xfId="39214"/>
    <cellStyle name="常规 8 51" xfId="39215"/>
    <cellStyle name="常规 8 46" xfId="39216"/>
    <cellStyle name="常规 53 6" xfId="39217"/>
    <cellStyle name="常规 48 6" xfId="39218"/>
    <cellStyle name="常规 8 51 2" xfId="39219"/>
    <cellStyle name="常规 8 46 2" xfId="39220"/>
    <cellStyle name="常规 53 6 2" xfId="39221"/>
    <cellStyle name="常规 48 6 2" xfId="39222"/>
    <cellStyle name="常规 8 51 3" xfId="39223"/>
    <cellStyle name="常规 8 46 3" xfId="39224"/>
    <cellStyle name="常规 48 6 3" xfId="39225"/>
    <cellStyle name="常规 8 52 2" xfId="39226"/>
    <cellStyle name="常规 8 47 2" xfId="39227"/>
    <cellStyle name="常规 53 7 2" xfId="39228"/>
    <cellStyle name="常规 48 7 2" xfId="39229"/>
    <cellStyle name="常规 8 52 3" xfId="39230"/>
    <cellStyle name="常规 8 47 3" xfId="39231"/>
    <cellStyle name="常规 48 7 3" xfId="39232"/>
    <cellStyle name="常规 8 53" xfId="39233"/>
    <cellStyle name="常规 8 48" xfId="39234"/>
    <cellStyle name="常规 53 8" xfId="39235"/>
    <cellStyle name="常规 48 8" xfId="39236"/>
    <cellStyle name="常规 8 53 2" xfId="39237"/>
    <cellStyle name="常规 8 48 2" xfId="39238"/>
    <cellStyle name="常规 53 8 2" xfId="39239"/>
    <cellStyle name="常规 48 8 2" xfId="39240"/>
    <cellStyle name="常规 8 53 3" xfId="39241"/>
    <cellStyle name="常规 8 48 3" xfId="39242"/>
    <cellStyle name="常规 48 8 3" xfId="39243"/>
    <cellStyle name="常规 8 54" xfId="39244"/>
    <cellStyle name="常规 8 49" xfId="39245"/>
    <cellStyle name="常规 53 9" xfId="39246"/>
    <cellStyle name="常规 48 9" xfId="39247"/>
    <cellStyle name="常规 8 54 2" xfId="39248"/>
    <cellStyle name="常规 8 49 2" xfId="39249"/>
    <cellStyle name="常规 53 9 2" xfId="39250"/>
    <cellStyle name="常规 48 9 2" xfId="39251"/>
    <cellStyle name="常规 8 54 3" xfId="39252"/>
    <cellStyle name="常规 8 49 3" xfId="39253"/>
    <cellStyle name="常规 48 9 3" xfId="39254"/>
    <cellStyle name="常规 54" xfId="39255"/>
    <cellStyle name="常规 49" xfId="39256"/>
    <cellStyle name="常规 54 10" xfId="39257"/>
    <cellStyle name="常规 49 10" xfId="39258"/>
    <cellStyle name="常规 54 10 2" xfId="39259"/>
    <cellStyle name="常规 49 10 2" xfId="39260"/>
    <cellStyle name="常规 54 11" xfId="39261"/>
    <cellStyle name="常规 49 11" xfId="39262"/>
    <cellStyle name="常规 54 11 2" xfId="39263"/>
    <cellStyle name="常规 49 11 2" xfId="39264"/>
    <cellStyle name="常规 54 12" xfId="39265"/>
    <cellStyle name="常规 49 12" xfId="39266"/>
    <cellStyle name="常规 54 12 2" xfId="39267"/>
    <cellStyle name="常规 49 12 2" xfId="39268"/>
    <cellStyle name="常规 54 13" xfId="39269"/>
    <cellStyle name="常规 49 13" xfId="39270"/>
    <cellStyle name="常规 54 14" xfId="39271"/>
    <cellStyle name="常规 49 14" xfId="39272"/>
    <cellStyle name="常规 54 14 2" xfId="39273"/>
    <cellStyle name="常规 49 14 2" xfId="39274"/>
    <cellStyle name="常规 54 15" xfId="39275"/>
    <cellStyle name="常规 49 15" xfId="39276"/>
    <cellStyle name="常规 54 15 2" xfId="39277"/>
    <cellStyle name="常规 49 15 2" xfId="39278"/>
    <cellStyle name="常规 54 16" xfId="39279"/>
    <cellStyle name="常规 49 16" xfId="39280"/>
    <cellStyle name="常规 54 16 2" xfId="39281"/>
    <cellStyle name="常规 49 16 2" xfId="39282"/>
    <cellStyle name="常规 54 17" xfId="39283"/>
    <cellStyle name="常规 49 17" xfId="39284"/>
    <cellStyle name="常规 54 17 2" xfId="39285"/>
    <cellStyle name="常规 49 17 2" xfId="39286"/>
    <cellStyle name="常规 54 18" xfId="39287"/>
    <cellStyle name="常规 49 18" xfId="39288"/>
    <cellStyle name="常规 8 92" xfId="39289"/>
    <cellStyle name="常规 8 87" xfId="39290"/>
    <cellStyle name="常规 54 2" xfId="39291"/>
    <cellStyle name="常规 49 2" xfId="39292"/>
    <cellStyle name="常规 8 92 2" xfId="39293"/>
    <cellStyle name="常规 54 2 2" xfId="39294"/>
    <cellStyle name="常规 49 2 2" xfId="39295"/>
    <cellStyle name="常规 54 2 2 2" xfId="39296"/>
    <cellStyle name="常规 49 2 2 2" xfId="39297"/>
    <cellStyle name="常规 54 2 3" xfId="39298"/>
    <cellStyle name="常规 49 2 3" xfId="39299"/>
    <cellStyle name="常规 54 2 3 2" xfId="39300"/>
    <cellStyle name="常规 49 2 3 2" xfId="39301"/>
    <cellStyle name="常规 54 2 4" xfId="39302"/>
    <cellStyle name="常规 49 2 4" xfId="39303"/>
    <cellStyle name="常规 8 93" xfId="39304"/>
    <cellStyle name="常规 8 88" xfId="39305"/>
    <cellStyle name="常规 54 3" xfId="39306"/>
    <cellStyle name="常规 49 3" xfId="39307"/>
    <cellStyle name="常规 54 3 2" xfId="39308"/>
    <cellStyle name="常规 49 3 2" xfId="39309"/>
    <cellStyle name="常规 54 3 2 2" xfId="39310"/>
    <cellStyle name="常规 49 3 2 2" xfId="39311"/>
    <cellStyle name="常规 54 3 3" xfId="39312"/>
    <cellStyle name="常规 49 3 3" xfId="39313"/>
    <cellStyle name="常规 54 3 3 2" xfId="39314"/>
    <cellStyle name="常规 49 3 3 2" xfId="39315"/>
    <cellStyle name="常规 54 3 4" xfId="39316"/>
    <cellStyle name="常规 49 3 4" xfId="39317"/>
    <cellStyle name="常规 8 94" xfId="39318"/>
    <cellStyle name="常规 8 89" xfId="39319"/>
    <cellStyle name="常规 54 4" xfId="39320"/>
    <cellStyle name="常规 49 4" xfId="39321"/>
    <cellStyle name="常规 54 4 2" xfId="39322"/>
    <cellStyle name="常规 49 4 2" xfId="39323"/>
    <cellStyle name="常规 54 4 2 2" xfId="39324"/>
    <cellStyle name="常规 49 4 2 2" xfId="39325"/>
    <cellStyle name="常规 54 4 3" xfId="39326"/>
    <cellStyle name="常规 49 4 3" xfId="39327"/>
    <cellStyle name="常规 54 4 3 2" xfId="39328"/>
    <cellStyle name="常规 49 4 3 2" xfId="39329"/>
    <cellStyle name="常规 54 4 4" xfId="39330"/>
    <cellStyle name="常规 49 4 4" xfId="39331"/>
    <cellStyle name="常规 8 95" xfId="39332"/>
    <cellStyle name="常规 54 5" xfId="39333"/>
    <cellStyle name="常规 49 5" xfId="39334"/>
    <cellStyle name="常规 54 5 2" xfId="39335"/>
    <cellStyle name="常规 49 5 2" xfId="39336"/>
    <cellStyle name="常规 8 96" xfId="39337"/>
    <cellStyle name="常规 54 6" xfId="39338"/>
    <cellStyle name="常规 49 6" xfId="39339"/>
    <cellStyle name="常规 54 6 2" xfId="39340"/>
    <cellStyle name="常规 49 6 2" xfId="39341"/>
    <cellStyle name="常规 54 7 2" xfId="39342"/>
    <cellStyle name="常规 49 7 2" xfId="39343"/>
    <cellStyle name="常规 8 98" xfId="39344"/>
    <cellStyle name="常规 54 8" xfId="39345"/>
    <cellStyle name="常规 49 8" xfId="39346"/>
    <cellStyle name="常规 54 8 2" xfId="39347"/>
    <cellStyle name="常规 49 8 2" xfId="39348"/>
    <cellStyle name="常规 8 99" xfId="39349"/>
    <cellStyle name="常规 54 9" xfId="39350"/>
    <cellStyle name="常规 49 9" xfId="39351"/>
    <cellStyle name="常规 54 9 2" xfId="39352"/>
    <cellStyle name="常规 49 9 2" xfId="39353"/>
    <cellStyle name="常规 5" xfId="39354"/>
    <cellStyle name="常规 5 10" xfId="39355"/>
    <cellStyle name="好 16" xfId="39356"/>
    <cellStyle name="常规 5 10 2" xfId="39357"/>
    <cellStyle name="常规 5 10 3" xfId="39358"/>
    <cellStyle name="常规 5 10 4" xfId="39359"/>
    <cellStyle name="常规 5 11" xfId="39360"/>
    <cellStyle name="常规 5 11 2" xfId="39361"/>
    <cellStyle name="常规 5 12" xfId="39362"/>
    <cellStyle name="千位分隔 31" xfId="39363"/>
    <cellStyle name="千位分隔 26" xfId="39364"/>
    <cellStyle name="常规 5 12 2" xfId="39365"/>
    <cellStyle name="千位分隔 32" xfId="39366"/>
    <cellStyle name="千位分隔 27" xfId="39367"/>
    <cellStyle name="常规 5 12 3" xfId="39368"/>
    <cellStyle name="千位分隔 33" xfId="39369"/>
    <cellStyle name="千位分隔 28" xfId="39370"/>
    <cellStyle name="常规 5 12 4" xfId="39371"/>
    <cellStyle name="常规 5 13 2" xfId="39372"/>
    <cellStyle name="常规 5 13 3" xfId="39373"/>
    <cellStyle name="常规 5 13 4" xfId="39374"/>
    <cellStyle name="常规 5 14" xfId="39375"/>
    <cellStyle name="常规 5 14 2" xfId="39376"/>
    <cellStyle name="常规 5 14 3" xfId="39377"/>
    <cellStyle name="常规 5 14 4" xfId="39378"/>
    <cellStyle name="常规 5 20" xfId="39379"/>
    <cellStyle name="常规 5 15" xfId="39380"/>
    <cellStyle name="常规 5 20 2" xfId="39381"/>
    <cellStyle name="常规 5 15 2" xfId="39382"/>
    <cellStyle name="常规 5 21" xfId="39383"/>
    <cellStyle name="常规 5 16" xfId="39384"/>
    <cellStyle name="常规 5 16 2" xfId="39385"/>
    <cellStyle name="常规 5 22" xfId="39386"/>
    <cellStyle name="常规 5 17" xfId="39387"/>
    <cellStyle name="常规 5 22 2" xfId="39388"/>
    <cellStyle name="常规 5 17 2" xfId="39389"/>
    <cellStyle name="常规 5 23" xfId="39390"/>
    <cellStyle name="常规 5 18" xfId="39391"/>
    <cellStyle name="常规 5 18 2" xfId="39392"/>
    <cellStyle name="常规 5 24" xfId="39393"/>
    <cellStyle name="常规 5 19" xfId="39394"/>
    <cellStyle name="常规 5 2 10" xfId="39395"/>
    <cellStyle name="常规 5 2 11" xfId="39396"/>
    <cellStyle name="常规 5 2 12" xfId="39397"/>
    <cellStyle name="常规 5 2 13" xfId="39398"/>
    <cellStyle name="常规 5 2 2 2" xfId="39399"/>
    <cellStyle name="常规 5 2 2 2 2" xfId="39400"/>
    <cellStyle name="常规 5 2 2 2 2 2" xfId="39401"/>
    <cellStyle name="常规 5 2 2 2 3" xfId="39402"/>
    <cellStyle name="常规 5 2 2 2 4" xfId="39403"/>
    <cellStyle name="常规 5 2 2 2 5" xfId="39404"/>
    <cellStyle name="常规 5 2 2 3" xfId="39405"/>
    <cellStyle name="常规 5 2 2 3 2" xfId="39406"/>
    <cellStyle name="常规 5 2 2 4" xfId="39407"/>
    <cellStyle name="常规 5 2 2 5" xfId="39408"/>
    <cellStyle name="常规 5 2 2 6" xfId="39409"/>
    <cellStyle name="常规 5 2 3" xfId="39410"/>
    <cellStyle name="常规 5 2 3 2 2" xfId="39411"/>
    <cellStyle name="常规 5 2 3 4" xfId="39412"/>
    <cellStyle name="常规 5 2 3 5" xfId="39413"/>
    <cellStyle name="常规 5 2 4" xfId="39414"/>
    <cellStyle name="常规 5 2 4 2" xfId="39415"/>
    <cellStyle name="常规 5 2 4 2 2" xfId="39416"/>
    <cellStyle name="常规 5 2 4 3" xfId="39417"/>
    <cellStyle name="常规 5 2 4 4" xfId="39418"/>
    <cellStyle name="常规 5 2 4 5" xfId="39419"/>
    <cellStyle name="常规 5 2 5" xfId="39420"/>
    <cellStyle name="常规 5 2 5 2" xfId="39421"/>
    <cellStyle name="常规 5 2 5 2 2" xfId="39422"/>
    <cellStyle name="常规 5 2 5 3" xfId="39423"/>
    <cellStyle name="常规 5 2 6" xfId="39424"/>
    <cellStyle name="常规 5 2 7" xfId="39425"/>
    <cellStyle name="常规 5 2 7 2" xfId="39426"/>
    <cellStyle name="常规 5 2 8" xfId="39427"/>
    <cellStyle name="常规 5 2 9" xfId="39428"/>
    <cellStyle name="常规 5 22 3" xfId="39429"/>
    <cellStyle name="常规 5 22 4" xfId="39430"/>
    <cellStyle name="常规 5 22 5" xfId="39431"/>
    <cellStyle name="常规 5 25" xfId="39432"/>
    <cellStyle name="常规 5 25 2" xfId="39433"/>
    <cellStyle name="常规 5 25 3" xfId="39434"/>
    <cellStyle name="常规 5 25 4" xfId="39435"/>
    <cellStyle name="常规 5 25 5" xfId="39436"/>
    <cellStyle name="常规 5 26" xfId="39437"/>
    <cellStyle name="常规 5 27" xfId="39438"/>
    <cellStyle name="常规 5 27 2" xfId="39439"/>
    <cellStyle name="常规 5 27 3" xfId="39440"/>
    <cellStyle name="常规 5 27 4" xfId="39441"/>
    <cellStyle name="常规 5 27 5" xfId="39442"/>
    <cellStyle name="常规 5 28" xfId="39443"/>
    <cellStyle name="常规 5 28 2" xfId="39444"/>
    <cellStyle name="常规 5 28 3" xfId="39445"/>
    <cellStyle name="常规 5 28 4" xfId="39446"/>
    <cellStyle name="常规 5 28 5" xfId="39447"/>
    <cellStyle name="常规 7 14 3 3 2" xfId="39448"/>
    <cellStyle name="常规 5 29" xfId="39449"/>
    <cellStyle name="常规 5 3 2 2 5" xfId="39450"/>
    <cellStyle name="常规 5 4 2 2" xfId="39451"/>
    <cellStyle name="常规 5 4 2 2 2" xfId="39452"/>
    <cellStyle name="常规 5 4 2 3" xfId="39453"/>
    <cellStyle name="常规 5 4 2 4" xfId="39454"/>
    <cellStyle name="常规 5 4 2 5" xfId="39455"/>
    <cellStyle name="常规 5 4 3 2" xfId="39456"/>
    <cellStyle name="常规 5 4 4 2" xfId="39457"/>
    <cellStyle name="常规 5 5 2" xfId="39458"/>
    <cellStyle name="常规 5 5 2 2" xfId="39459"/>
    <cellStyle name="常规 5 5 3" xfId="39460"/>
    <cellStyle name="常规 5 5 4" xfId="39461"/>
    <cellStyle name="常规 5 5 5" xfId="39462"/>
    <cellStyle name="常规 5 6 2" xfId="39463"/>
    <cellStyle name="常规 5 6 2 2" xfId="39464"/>
    <cellStyle name="常规 5 6 3" xfId="39465"/>
    <cellStyle name="常规 5 6 4" xfId="39466"/>
    <cellStyle name="常规 5 6 5" xfId="39467"/>
    <cellStyle name="常规 5 6 6" xfId="39468"/>
    <cellStyle name="常规 5 7 2" xfId="39469"/>
    <cellStyle name="常规 5 7 2 2" xfId="39470"/>
    <cellStyle name="常规 5 7 3" xfId="39471"/>
    <cellStyle name="常规 5 7 4" xfId="39472"/>
    <cellStyle name="常规 5 7 5" xfId="39473"/>
    <cellStyle name="常规 5 7 6" xfId="39474"/>
    <cellStyle name="常规 54_高家庄煤矿2014年专项资金计划表--抽放人工费剔除566万   于晓莉20131101" xfId="39475"/>
    <cellStyle name="常规 60" xfId="39476"/>
    <cellStyle name="常规 55" xfId="39477"/>
    <cellStyle name="常规 60 10" xfId="39478"/>
    <cellStyle name="常规 55 10" xfId="39479"/>
    <cellStyle name="常规 60 10 2" xfId="39480"/>
    <cellStyle name="常规 55 10 2" xfId="39481"/>
    <cellStyle name="常规 80 2 2" xfId="39482"/>
    <cellStyle name="常规 75 2 2" xfId="39483"/>
    <cellStyle name="常规 60 11" xfId="39484"/>
    <cellStyle name="常规 55 11" xfId="39485"/>
    <cellStyle name="常规 80 2 2 2" xfId="39486"/>
    <cellStyle name="常规 75 2 2 2" xfId="39487"/>
    <cellStyle name="常规 60 11 2" xfId="39488"/>
    <cellStyle name="常规 55 11 2" xfId="39489"/>
    <cellStyle name="常规 80 2 3" xfId="39490"/>
    <cellStyle name="常规 75 2 3" xfId="39491"/>
    <cellStyle name="常规 60 12" xfId="39492"/>
    <cellStyle name="常规 55 12" xfId="39493"/>
    <cellStyle name="常规 80 2 3 2" xfId="39494"/>
    <cellStyle name="常规 75 2 3 2" xfId="39495"/>
    <cellStyle name="常规 60 12 2" xfId="39496"/>
    <cellStyle name="常规 55 12 2" xfId="39497"/>
    <cellStyle name="常规 80 2 4" xfId="39498"/>
    <cellStyle name="常规 75 2 4" xfId="39499"/>
    <cellStyle name="常规 60 13" xfId="39500"/>
    <cellStyle name="常规 55 13" xfId="39501"/>
    <cellStyle name="常规 60 13 2" xfId="39502"/>
    <cellStyle name="常规 55 13 2" xfId="39503"/>
    <cellStyle name="常规 60 14" xfId="39504"/>
    <cellStyle name="常规 55 14" xfId="39505"/>
    <cellStyle name="常规 60 14 2" xfId="39506"/>
    <cellStyle name="常规 55 14 2" xfId="39507"/>
    <cellStyle name="常规 60 20" xfId="39508"/>
    <cellStyle name="常规 60 15" xfId="39509"/>
    <cellStyle name="常规 55 15" xfId="39510"/>
    <cellStyle name="常规 60 15 2" xfId="39511"/>
    <cellStyle name="常规 55 15 2" xfId="39512"/>
    <cellStyle name="常规 60 21" xfId="39513"/>
    <cellStyle name="常规 60 16" xfId="39514"/>
    <cellStyle name="常规 55 16" xfId="39515"/>
    <cellStyle name="常规 60 16 2" xfId="39516"/>
    <cellStyle name="常规 55 16 2" xfId="39517"/>
    <cellStyle name="常规 60 22" xfId="39518"/>
    <cellStyle name="常规 60 17" xfId="39519"/>
    <cellStyle name="常规 55 17" xfId="39520"/>
    <cellStyle name="常规 60 17 2" xfId="39521"/>
    <cellStyle name="常规 55 17 2" xfId="39522"/>
    <cellStyle name="常规 60 23" xfId="39523"/>
    <cellStyle name="常规 60 18" xfId="39524"/>
    <cellStyle name="常规 55 18" xfId="39525"/>
    <cellStyle name="常规 60 2" xfId="39526"/>
    <cellStyle name="常规 55 2" xfId="39527"/>
    <cellStyle name="常规 60 2 2" xfId="39528"/>
    <cellStyle name="常规 55 2 2" xfId="39529"/>
    <cellStyle name="常规 60 2 2 2" xfId="39530"/>
    <cellStyle name="常规 55 2 2 2" xfId="39531"/>
    <cellStyle name="常规 60 2 3" xfId="39532"/>
    <cellStyle name="常规 55 2 3" xfId="39533"/>
    <cellStyle name="常规 60 2 3 2" xfId="39534"/>
    <cellStyle name="常规 55 2 3 2" xfId="39535"/>
    <cellStyle name="常规 60 2 4" xfId="39536"/>
    <cellStyle name="常规 55 2 4" xfId="39537"/>
    <cellStyle name="常规 60 3" xfId="39538"/>
    <cellStyle name="常规 55 3" xfId="39539"/>
    <cellStyle name="常规 60 3 2" xfId="39540"/>
    <cellStyle name="常规 55 3 2" xfId="39541"/>
    <cellStyle name="常规 60 3 2 2" xfId="39542"/>
    <cellStyle name="常规 55 3 2 2" xfId="39543"/>
    <cellStyle name="常规 60 3 3" xfId="39544"/>
    <cellStyle name="常规 55 3 3" xfId="39545"/>
    <cellStyle name="常规 60 3 3 2" xfId="39546"/>
    <cellStyle name="常规 55 3 3 2" xfId="39547"/>
    <cellStyle name="常规 60 3 4" xfId="39548"/>
    <cellStyle name="常规 55 3 4" xfId="39549"/>
    <cellStyle name="常规 60 4" xfId="39550"/>
    <cellStyle name="常规 55 4" xfId="39551"/>
    <cellStyle name="常规 60 4 2" xfId="39552"/>
    <cellStyle name="常规 55 4 2" xfId="39553"/>
    <cellStyle name="常规 60 4 2 2" xfId="39554"/>
    <cellStyle name="常规 55 4 2 2" xfId="39555"/>
    <cellStyle name="常规 60 4 3" xfId="39556"/>
    <cellStyle name="常规 55 4 3" xfId="39557"/>
    <cellStyle name="常规 60 4 3 2" xfId="39558"/>
    <cellStyle name="常规 55 4 3 2" xfId="39559"/>
    <cellStyle name="常规 60 4 4" xfId="39560"/>
    <cellStyle name="常规 55 4 4" xfId="39561"/>
    <cellStyle name="常规 60 5" xfId="39562"/>
    <cellStyle name="常规 55 5" xfId="39563"/>
    <cellStyle name="常规 60 5 2" xfId="39564"/>
    <cellStyle name="常规 55 5 2" xfId="39565"/>
    <cellStyle name="常规 60 6" xfId="39566"/>
    <cellStyle name="常规 55 6" xfId="39567"/>
    <cellStyle name="常规 60 6 2" xfId="39568"/>
    <cellStyle name="常规 55 6 2" xfId="39569"/>
    <cellStyle name="常规 60 7 2" xfId="39570"/>
    <cellStyle name="常规 55 7 2" xfId="39571"/>
    <cellStyle name="常规 60 8" xfId="39572"/>
    <cellStyle name="常规 55 8" xfId="39573"/>
    <cellStyle name="常规 60 8 2" xfId="39574"/>
    <cellStyle name="常规 55 8 2" xfId="39575"/>
    <cellStyle name="常规 60 9" xfId="39576"/>
    <cellStyle name="常规 55 9" xfId="39577"/>
    <cellStyle name="常规 60 9 2" xfId="39578"/>
    <cellStyle name="常规 55 9 2" xfId="39579"/>
    <cellStyle name="常规 61" xfId="39580"/>
    <cellStyle name="常规 56" xfId="39581"/>
    <cellStyle name="常规 61 10" xfId="39582"/>
    <cellStyle name="常规 56 10" xfId="39583"/>
    <cellStyle name="常规 61 10 2" xfId="39584"/>
    <cellStyle name="常规 56 10 2" xfId="39585"/>
    <cellStyle name="常规 75 7 2" xfId="39586"/>
    <cellStyle name="常规 61 11" xfId="39587"/>
    <cellStyle name="常规 56 11" xfId="39588"/>
    <cellStyle name="常规 61 11 2" xfId="39589"/>
    <cellStyle name="常规 56 11 2" xfId="39590"/>
    <cellStyle name="常规 61 12" xfId="39591"/>
    <cellStyle name="常规 56 12" xfId="39592"/>
    <cellStyle name="常规 61 12 2" xfId="39593"/>
    <cellStyle name="常规 56 12 2" xfId="39594"/>
    <cellStyle name="常规 61 13" xfId="39595"/>
    <cellStyle name="常规 56 13" xfId="39596"/>
    <cellStyle name="常规 61 13 2" xfId="39597"/>
    <cellStyle name="常规 56 13 2" xfId="39598"/>
    <cellStyle name="常规 61 14" xfId="39599"/>
    <cellStyle name="常规 56 14" xfId="39600"/>
    <cellStyle name="常规 61 14 2" xfId="39601"/>
    <cellStyle name="常规 56 14 2" xfId="39602"/>
    <cellStyle name="常规 61 15" xfId="39603"/>
    <cellStyle name="常规 56 15" xfId="39604"/>
    <cellStyle name="常规 61 15 2" xfId="39605"/>
    <cellStyle name="常规 56 15 2" xfId="39606"/>
    <cellStyle name="常规 61 16" xfId="39607"/>
    <cellStyle name="常规 56 16" xfId="39608"/>
    <cellStyle name="常规 61 16 2" xfId="39609"/>
    <cellStyle name="常规 56 16 2" xfId="39610"/>
    <cellStyle name="常规 61 17" xfId="39611"/>
    <cellStyle name="常规 56 17" xfId="39612"/>
    <cellStyle name="常规 61 17 2" xfId="39613"/>
    <cellStyle name="常规 56 17 2" xfId="39614"/>
    <cellStyle name="常规 61 18" xfId="39615"/>
    <cellStyle name="常规 56 18" xfId="39616"/>
    <cellStyle name="常规 61 2" xfId="39617"/>
    <cellStyle name="常规 56 2" xfId="39618"/>
    <cellStyle name="常规 61 2 2" xfId="39619"/>
    <cellStyle name="常规 56 2 2" xfId="39620"/>
    <cellStyle name="常规 61 2 2 2" xfId="39621"/>
    <cellStyle name="常规 56 2 2 2" xfId="39622"/>
    <cellStyle name="常规 61 2 3" xfId="39623"/>
    <cellStyle name="常规 56 2 3" xfId="39624"/>
    <cellStyle name="常规 61 2 3 2" xfId="39625"/>
    <cellStyle name="常规 56 2 3 2" xfId="39626"/>
    <cellStyle name="常规 9 10 14 2" xfId="39627"/>
    <cellStyle name="常规 61 2 4" xfId="39628"/>
    <cellStyle name="常规 56 2 4" xfId="39629"/>
    <cellStyle name="常规 61 3" xfId="39630"/>
    <cellStyle name="常规 56 3" xfId="39631"/>
    <cellStyle name="常规 61 3 2" xfId="39632"/>
    <cellStyle name="常规 56 3 2" xfId="39633"/>
    <cellStyle name="常规 61 3 2 2" xfId="39634"/>
    <cellStyle name="常规 56 3 2 2" xfId="39635"/>
    <cellStyle name="常规 61 3 3" xfId="39636"/>
    <cellStyle name="常规 56 3 3" xfId="39637"/>
    <cellStyle name="常规 61 3 3 2" xfId="39638"/>
    <cellStyle name="常规 56 3 3 2" xfId="39639"/>
    <cellStyle name="常规 9 10 15 2" xfId="39640"/>
    <cellStyle name="常规 61 3 4" xfId="39641"/>
    <cellStyle name="常规 56 3 4" xfId="39642"/>
    <cellStyle name="常规 61 4" xfId="39643"/>
    <cellStyle name="常规 56 4" xfId="39644"/>
    <cellStyle name="常规 61 4 2" xfId="39645"/>
    <cellStyle name="常规 56 4 2" xfId="39646"/>
    <cellStyle name="常规 61 4 2 2" xfId="39647"/>
    <cellStyle name="常规 56 4 2 2" xfId="39648"/>
    <cellStyle name="常规 61 4 3" xfId="39649"/>
    <cellStyle name="常规 56 4 3" xfId="39650"/>
    <cellStyle name="常规 61 4 3 2" xfId="39651"/>
    <cellStyle name="常规 56 4 3 2" xfId="39652"/>
    <cellStyle name="常规 9 10 16 2" xfId="39653"/>
    <cellStyle name="常规 61 4 4" xfId="39654"/>
    <cellStyle name="常规 56 4 4" xfId="39655"/>
    <cellStyle name="常规 61 5" xfId="39656"/>
    <cellStyle name="常规 56 5" xfId="39657"/>
    <cellStyle name="常规 61 5 2" xfId="39658"/>
    <cellStyle name="常规 56 5 2" xfId="39659"/>
    <cellStyle name="常规 61 6" xfId="39660"/>
    <cellStyle name="常规 56 6" xfId="39661"/>
    <cellStyle name="常规 61 6 2" xfId="39662"/>
    <cellStyle name="常规 56 6 2" xfId="39663"/>
    <cellStyle name="常规 61 7 2" xfId="39664"/>
    <cellStyle name="常规 56 7 2" xfId="39665"/>
    <cellStyle name="常规 61 8" xfId="39666"/>
    <cellStyle name="常规 56 8" xfId="39667"/>
    <cellStyle name="常规 61 8 2" xfId="39668"/>
    <cellStyle name="常规 56 8 2" xfId="39669"/>
    <cellStyle name="常规 61 9" xfId="39670"/>
    <cellStyle name="常规 56 9" xfId="39671"/>
    <cellStyle name="常规 61 9 2" xfId="39672"/>
    <cellStyle name="常规 56 9 2" xfId="39673"/>
    <cellStyle name="常规 62" xfId="39674"/>
    <cellStyle name="常规 57" xfId="39675"/>
    <cellStyle name="常规 62 10 2" xfId="39676"/>
    <cellStyle name="常规 57 10 2" xfId="39677"/>
    <cellStyle name="常规 62 11 2" xfId="39678"/>
    <cellStyle name="常规 57 11 2" xfId="39679"/>
    <cellStyle name="常规 62 12 2" xfId="39680"/>
    <cellStyle name="常规 57 12 2" xfId="39681"/>
    <cellStyle name="常规 62 13" xfId="39682"/>
    <cellStyle name="常规 57 13" xfId="39683"/>
    <cellStyle name="常规 62 13 2" xfId="39684"/>
    <cellStyle name="常规 57 13 2" xfId="39685"/>
    <cellStyle name="常规 62 14" xfId="39686"/>
    <cellStyle name="常规 57 14" xfId="39687"/>
    <cellStyle name="常规 62 14 2" xfId="39688"/>
    <cellStyle name="常规 57 14 2" xfId="39689"/>
    <cellStyle name="常规 62 20" xfId="39690"/>
    <cellStyle name="常规 62 15" xfId="39691"/>
    <cellStyle name="常规 57 20" xfId="39692"/>
    <cellStyle name="常规 57 15" xfId="39693"/>
    <cellStyle name="常规 62 15 2" xfId="39694"/>
    <cellStyle name="常规 57 15 2" xfId="39695"/>
    <cellStyle name="常规 62 21" xfId="39696"/>
    <cellStyle name="常规 62 16" xfId="39697"/>
    <cellStyle name="常规 57 21" xfId="39698"/>
    <cellStyle name="常规 57 16" xfId="39699"/>
    <cellStyle name="常规 62 16 2" xfId="39700"/>
    <cellStyle name="常规 57 21 2" xfId="39701"/>
    <cellStyle name="常规 57 16 2" xfId="39702"/>
    <cellStyle name="常规 62 22" xfId="39703"/>
    <cellStyle name="常规 62 17" xfId="39704"/>
    <cellStyle name="常规 57 22" xfId="39705"/>
    <cellStyle name="常规 57 17" xfId="39706"/>
    <cellStyle name="常规 62 17 2" xfId="39707"/>
    <cellStyle name="常规 57 17 2" xfId="39708"/>
    <cellStyle name="常规 62 23" xfId="39709"/>
    <cellStyle name="常规 62 18" xfId="39710"/>
    <cellStyle name="常规 57 23" xfId="39711"/>
    <cellStyle name="常规 57 18" xfId="39712"/>
    <cellStyle name="常规 62 24" xfId="39713"/>
    <cellStyle name="常规 62 19" xfId="39714"/>
    <cellStyle name="常规 57 24" xfId="39715"/>
    <cellStyle name="常规 57 19" xfId="39716"/>
    <cellStyle name="常规 62 2" xfId="39717"/>
    <cellStyle name="常规 57 2" xfId="39718"/>
    <cellStyle name="常规 57 2 10" xfId="39719"/>
    <cellStyle name="常规 57 2 12" xfId="39720"/>
    <cellStyle name="常规 57 2 13" xfId="39721"/>
    <cellStyle name="常规 62 2 2" xfId="39722"/>
    <cellStyle name="常规 57 2 2" xfId="39723"/>
    <cellStyle name="常规 62 2 2 2" xfId="39724"/>
    <cellStyle name="常规 57 2 2 2" xfId="39725"/>
    <cellStyle name="常规 57 2 2 2 2" xfId="39726"/>
    <cellStyle name="常规 57 2 2 3" xfId="39727"/>
    <cellStyle name="常规 57 2 2 4" xfId="39728"/>
    <cellStyle name="常规 57 2 2 5" xfId="39729"/>
    <cellStyle name="常规 57 2 2 6" xfId="39730"/>
    <cellStyle name="常规 57 2 2 7" xfId="39731"/>
    <cellStyle name="常规 57 2 2 8" xfId="39732"/>
    <cellStyle name="常规 62 2 3" xfId="39733"/>
    <cellStyle name="常规 57 2 3" xfId="39734"/>
    <cellStyle name="常规 62 2 3 2" xfId="39735"/>
    <cellStyle name="常规 57 2 3 2" xfId="39736"/>
    <cellStyle name="常规 57 2 3 2 2" xfId="39737"/>
    <cellStyle name="常规 57 2 3 3" xfId="39738"/>
    <cellStyle name="常规 57 2 3 4" xfId="39739"/>
    <cellStyle name="常规 57 2 3 6" xfId="39740"/>
    <cellStyle name="常规 57 2 3 7" xfId="39741"/>
    <cellStyle name="常规 57 2 3 8" xfId="39742"/>
    <cellStyle name="常规 62 2 4" xfId="39743"/>
    <cellStyle name="常规 57 2 4" xfId="39744"/>
    <cellStyle name="常规 57 2 4 2" xfId="39745"/>
    <cellStyle name="常规 62 2 5" xfId="39746"/>
    <cellStyle name="常规 57 2 5" xfId="39747"/>
    <cellStyle name="常规 57 2 6" xfId="39748"/>
    <cellStyle name="常规 57 2 7" xfId="39749"/>
    <cellStyle name="常规 57 2 8" xfId="39750"/>
    <cellStyle name="常规 57 2 9" xfId="39751"/>
    <cellStyle name="常规 57 25" xfId="39752"/>
    <cellStyle name="常规 57 26" xfId="39753"/>
    <cellStyle name="常规 57 27" xfId="39754"/>
    <cellStyle name="常规 62 3" xfId="39755"/>
    <cellStyle name="常规 57 3" xfId="39756"/>
    <cellStyle name="常规 57 3 10" xfId="39757"/>
    <cellStyle name="常规 62 3 2" xfId="39758"/>
    <cellStyle name="常规 57 3 2" xfId="39759"/>
    <cellStyle name="常规 62 3 2 2" xfId="39760"/>
    <cellStyle name="常规 57 3 2 2" xfId="39761"/>
    <cellStyle name="常规 62 3 3" xfId="39762"/>
    <cellStyle name="常规 57 3 3" xfId="39763"/>
    <cellStyle name="常规 62 3 3 2" xfId="39764"/>
    <cellStyle name="常规 57 3 3 2" xfId="39765"/>
    <cellStyle name="常规 62 3 4" xfId="39766"/>
    <cellStyle name="常规 57 3 4" xfId="39767"/>
    <cellStyle name="常规 57 3 4 2" xfId="39768"/>
    <cellStyle name="常规 62 3 5" xfId="39769"/>
    <cellStyle name="常规 57 3 5" xfId="39770"/>
    <cellStyle name="常规 57 3 6" xfId="39771"/>
    <cellStyle name="常规 57 3 7" xfId="39772"/>
    <cellStyle name="常规 57 3 8" xfId="39773"/>
    <cellStyle name="常规 57 3 9" xfId="39774"/>
    <cellStyle name="常规 62 4" xfId="39775"/>
    <cellStyle name="常规 57 4" xfId="39776"/>
    <cellStyle name="常规 57 4 10" xfId="39777"/>
    <cellStyle name="常规 62 4 2" xfId="39778"/>
    <cellStyle name="常规 57 4 2" xfId="39779"/>
    <cellStyle name="常规 62 4 2 2" xfId="39780"/>
    <cellStyle name="常规 57 4 2 2" xfId="39781"/>
    <cellStyle name="常规 62 4 3" xfId="39782"/>
    <cellStyle name="常规 57 4 3" xfId="39783"/>
    <cellStyle name="常规 62 4 3 2" xfId="39784"/>
    <cellStyle name="常规 57 4 3 2" xfId="39785"/>
    <cellStyle name="常规 62 4 4" xfId="39786"/>
    <cellStyle name="常规 57 4 4" xfId="39787"/>
    <cellStyle name="常规 57 4 4 2" xfId="39788"/>
    <cellStyle name="常规 62 4 5" xfId="39789"/>
    <cellStyle name="常规 57 4 5" xfId="39790"/>
    <cellStyle name="常规 57 4 6" xfId="39791"/>
    <cellStyle name="常规 57 4 7" xfId="39792"/>
    <cellStyle name="常规 57 4 8" xfId="39793"/>
    <cellStyle name="常规 57 4 9" xfId="39794"/>
    <cellStyle name="常规 62 5" xfId="39795"/>
    <cellStyle name="常规 57 5" xfId="39796"/>
    <cellStyle name="常规 62 5 2" xfId="39797"/>
    <cellStyle name="常规 57 5 2" xfId="39798"/>
    <cellStyle name="常规 57 5 2 2" xfId="39799"/>
    <cellStyle name="常规 62 5 3" xfId="39800"/>
    <cellStyle name="常规 57 5 3" xfId="39801"/>
    <cellStyle name="常规 57 5 4" xfId="39802"/>
    <cellStyle name="常规 57 5 5" xfId="39803"/>
    <cellStyle name="常规 57 5 6" xfId="39804"/>
    <cellStyle name="常规 57 5 7" xfId="39805"/>
    <cellStyle name="常规 57 5 8" xfId="39806"/>
    <cellStyle name="常规 57 5 9" xfId="39807"/>
    <cellStyle name="常规 62 6" xfId="39808"/>
    <cellStyle name="常规 57 6" xfId="39809"/>
    <cellStyle name="常规 62 6 2" xfId="39810"/>
    <cellStyle name="常规 57 6 2" xfId="39811"/>
    <cellStyle name="常规 62 7 2" xfId="39812"/>
    <cellStyle name="常规 57 7 2" xfId="39813"/>
    <cellStyle name="常规 62 8" xfId="39814"/>
    <cellStyle name="常规 57 8" xfId="39815"/>
    <cellStyle name="常规 62 8 2" xfId="39816"/>
    <cellStyle name="常规 57 8 2" xfId="39817"/>
    <cellStyle name="常规 62 9" xfId="39818"/>
    <cellStyle name="常规 57 9" xfId="39819"/>
    <cellStyle name="常规 62 9 2" xfId="39820"/>
    <cellStyle name="常规 57 9 2" xfId="39821"/>
    <cellStyle name="常规 63" xfId="39822"/>
    <cellStyle name="常规 58" xfId="39823"/>
    <cellStyle name="常规 63 10" xfId="39824"/>
    <cellStyle name="常规 58 10" xfId="39825"/>
    <cellStyle name="常规 63 10 2" xfId="39826"/>
    <cellStyle name="常规 58 10 2" xfId="39827"/>
    <cellStyle name="常规 63 11 2" xfId="39828"/>
    <cellStyle name="常规 58 11 2" xfId="39829"/>
    <cellStyle name="常规 63 12" xfId="39830"/>
    <cellStyle name="常规 58 12" xfId="39831"/>
    <cellStyle name="常规 63 12 2" xfId="39832"/>
    <cellStyle name="常规 58 12 2" xfId="39833"/>
    <cellStyle name="常规 63 13" xfId="39834"/>
    <cellStyle name="常规 58 13" xfId="39835"/>
    <cellStyle name="常规 63 13 2" xfId="39836"/>
    <cellStyle name="常规 58 13 2" xfId="39837"/>
    <cellStyle name="常规 63 14" xfId="39838"/>
    <cellStyle name="常规 58 14" xfId="39839"/>
    <cellStyle name="常规 63 14 2" xfId="39840"/>
    <cellStyle name="常规 58 14 2" xfId="39841"/>
    <cellStyle name="常规 63 20" xfId="39842"/>
    <cellStyle name="常规 63 15" xfId="39843"/>
    <cellStyle name="常规 58 15" xfId="39844"/>
    <cellStyle name="常规 63 15 2" xfId="39845"/>
    <cellStyle name="常规 58 15 2" xfId="39846"/>
    <cellStyle name="常规 63 21" xfId="39847"/>
    <cellStyle name="常规 63 16" xfId="39848"/>
    <cellStyle name="常规 58 16" xfId="39849"/>
    <cellStyle name="常规 63 16 2" xfId="39850"/>
    <cellStyle name="常规 58 16 2" xfId="39851"/>
    <cellStyle name="常规 63 22" xfId="39852"/>
    <cellStyle name="常规 63 17" xfId="39853"/>
    <cellStyle name="常规 58 17" xfId="39854"/>
    <cellStyle name="常规 63 17 2" xfId="39855"/>
    <cellStyle name="常规 58 17 2" xfId="39856"/>
    <cellStyle name="常规 63 23" xfId="39857"/>
    <cellStyle name="常规 63 18" xfId="39858"/>
    <cellStyle name="常规 58 18" xfId="39859"/>
    <cellStyle name="常规 63 24" xfId="39860"/>
    <cellStyle name="常规 63 19" xfId="39861"/>
    <cellStyle name="常规 58 19" xfId="39862"/>
    <cellStyle name="常规 9 42" xfId="39863"/>
    <cellStyle name="常规 9 37" xfId="39864"/>
    <cellStyle name="常规 63 2" xfId="39865"/>
    <cellStyle name="常规 58 2" xfId="39866"/>
    <cellStyle name="常规 9 42 2" xfId="39867"/>
    <cellStyle name="常规 9 37 2" xfId="39868"/>
    <cellStyle name="常规 63 2 2" xfId="39869"/>
    <cellStyle name="常规 58 2 2" xfId="39870"/>
    <cellStyle name="常规 9 42 2 2" xfId="39871"/>
    <cellStyle name="常规 9 37 2 2" xfId="39872"/>
    <cellStyle name="常规 63 2 2 2" xfId="39873"/>
    <cellStyle name="常规 58 2 2 2" xfId="39874"/>
    <cellStyle name="常规 9 42 3" xfId="39875"/>
    <cellStyle name="常规 9 37 3" xfId="39876"/>
    <cellStyle name="常规 63 2 3" xfId="39877"/>
    <cellStyle name="常规 58 2 3" xfId="39878"/>
    <cellStyle name="常规 9 42 3 2" xfId="39879"/>
    <cellStyle name="常规 9 37 3 2" xfId="39880"/>
    <cellStyle name="常规 63 2 3 2" xfId="39881"/>
    <cellStyle name="常规 58 2 3 2" xfId="39882"/>
    <cellStyle name="常规 9 42 4" xfId="39883"/>
    <cellStyle name="常规 9 37 4" xfId="39884"/>
    <cellStyle name="常规 63 2 4" xfId="39885"/>
    <cellStyle name="常规 58 2 4" xfId="39886"/>
    <cellStyle name="常规 9 42 5" xfId="39887"/>
    <cellStyle name="常规 9 37 5" xfId="39888"/>
    <cellStyle name="常规 63 2 5" xfId="39889"/>
    <cellStyle name="常规 58 2 5" xfId="39890"/>
    <cellStyle name="常规 9 43" xfId="39891"/>
    <cellStyle name="常规 9 38" xfId="39892"/>
    <cellStyle name="常规 63 3" xfId="39893"/>
    <cellStyle name="常规 58 3" xfId="39894"/>
    <cellStyle name="常规 9 43 2" xfId="39895"/>
    <cellStyle name="常规 9 38 2" xfId="39896"/>
    <cellStyle name="常规 63 3 2" xfId="39897"/>
    <cellStyle name="常规 58 3 2" xfId="39898"/>
    <cellStyle name="常规 9 43 2 2" xfId="39899"/>
    <cellStyle name="常规 9 38 2 2" xfId="39900"/>
    <cellStyle name="常规 63 3 2 2" xfId="39901"/>
    <cellStyle name="常规 58 3 2 2" xfId="39902"/>
    <cellStyle name="常规 9 43 3" xfId="39903"/>
    <cellStyle name="常规 9 38 3" xfId="39904"/>
    <cellStyle name="常规 63 3 3" xfId="39905"/>
    <cellStyle name="常规 58 3 3" xfId="39906"/>
    <cellStyle name="常规 9 43 3 2" xfId="39907"/>
    <cellStyle name="常规 9 38 3 2" xfId="39908"/>
    <cellStyle name="常规 63 3 3 2" xfId="39909"/>
    <cellStyle name="常规 58 3 3 2" xfId="39910"/>
    <cellStyle name="常规 9 43 4" xfId="39911"/>
    <cellStyle name="常规 9 38 4" xfId="39912"/>
    <cellStyle name="常规 63 3 4" xfId="39913"/>
    <cellStyle name="常规 58 3 4" xfId="39914"/>
    <cellStyle name="常规 9 43 5" xfId="39915"/>
    <cellStyle name="常规 9 38 5" xfId="39916"/>
    <cellStyle name="常规 63 3 5" xfId="39917"/>
    <cellStyle name="常规 58 3 5" xfId="39918"/>
    <cellStyle name="常规 9 44" xfId="39919"/>
    <cellStyle name="常规 9 39" xfId="39920"/>
    <cellStyle name="常规 63 4" xfId="39921"/>
    <cellStyle name="常规 58 4" xfId="39922"/>
    <cellStyle name="常规 9 44 2" xfId="39923"/>
    <cellStyle name="常规 9 39 2" xfId="39924"/>
    <cellStyle name="常规 63 4 2" xfId="39925"/>
    <cellStyle name="常规 58 4 2" xfId="39926"/>
    <cellStyle name="常规 9 44 2 2" xfId="39927"/>
    <cellStyle name="常规 9 39 2 2" xfId="39928"/>
    <cellStyle name="常规 63 4 2 2" xfId="39929"/>
    <cellStyle name="常规 58 4 2 2" xfId="39930"/>
    <cellStyle name="常规 9 44 3" xfId="39931"/>
    <cellStyle name="常规 9 39 3" xfId="39932"/>
    <cellStyle name="常规 63 4 3" xfId="39933"/>
    <cellStyle name="常规 58 4 3" xfId="39934"/>
    <cellStyle name="常规 9 44 3 2" xfId="39935"/>
    <cellStyle name="常规 9 39 3 2" xfId="39936"/>
    <cellStyle name="常规 63 4 3 2" xfId="39937"/>
    <cellStyle name="常规 58 4 3 2" xfId="39938"/>
    <cellStyle name="常规 9 44 4" xfId="39939"/>
    <cellStyle name="常规 9 39 4" xfId="39940"/>
    <cellStyle name="常规 63 4 4" xfId="39941"/>
    <cellStyle name="常规 58 4 4" xfId="39942"/>
    <cellStyle name="常规 9 44 5" xfId="39943"/>
    <cellStyle name="常规 9 39 5" xfId="39944"/>
    <cellStyle name="常规 63 4 5" xfId="39945"/>
    <cellStyle name="常规 58 4 5" xfId="39946"/>
    <cellStyle name="常规 9 50" xfId="39947"/>
    <cellStyle name="常规 9 45" xfId="39948"/>
    <cellStyle name="常规 63 5" xfId="39949"/>
    <cellStyle name="常规 58 5" xfId="39950"/>
    <cellStyle name="常规 9 50 2" xfId="39951"/>
    <cellStyle name="常规 9 45 2" xfId="39952"/>
    <cellStyle name="常规 63 5 2" xfId="39953"/>
    <cellStyle name="常规 58 5 2" xfId="39954"/>
    <cellStyle name="常规 9 50 3" xfId="39955"/>
    <cellStyle name="常规 9 45 3" xfId="39956"/>
    <cellStyle name="常规 63 5 3" xfId="39957"/>
    <cellStyle name="常规 58 5 3" xfId="39958"/>
    <cellStyle name="常规 9 51" xfId="39959"/>
    <cellStyle name="常规 9 46" xfId="39960"/>
    <cellStyle name="常规 63 6" xfId="39961"/>
    <cellStyle name="常规 58 6" xfId="39962"/>
    <cellStyle name="常规 9 51 2" xfId="39963"/>
    <cellStyle name="常规 9 46 2" xfId="39964"/>
    <cellStyle name="常规 63 6 2" xfId="39965"/>
    <cellStyle name="常规 58 6 2" xfId="39966"/>
    <cellStyle name="常规 9 52 2" xfId="39967"/>
    <cellStyle name="常规 9 47 2" xfId="39968"/>
    <cellStyle name="常规 63 7 2" xfId="39969"/>
    <cellStyle name="常规 58 7 2" xfId="39970"/>
    <cellStyle name="常规 9 53" xfId="39971"/>
    <cellStyle name="常规 9 48" xfId="39972"/>
    <cellStyle name="常规 63 8" xfId="39973"/>
    <cellStyle name="常规 58 8" xfId="39974"/>
    <cellStyle name="常规 9 53 2" xfId="39975"/>
    <cellStyle name="常规 9 48 2" xfId="39976"/>
    <cellStyle name="常规 63 8 2" xfId="39977"/>
    <cellStyle name="常规 58 8 2" xfId="39978"/>
    <cellStyle name="常规 9 54" xfId="39979"/>
    <cellStyle name="常规 9 49" xfId="39980"/>
    <cellStyle name="常规 63 9" xfId="39981"/>
    <cellStyle name="常规 58 9" xfId="39982"/>
    <cellStyle name="常规 9 54 2" xfId="39983"/>
    <cellStyle name="常规 9 49 2" xfId="39984"/>
    <cellStyle name="常规 63 9 2" xfId="39985"/>
    <cellStyle name="常规 58 9 2" xfId="39986"/>
    <cellStyle name="常规 58_高家庄煤矿2014年专项资金计划表--抽放人工费剔除566万   于晓莉20131101" xfId="39987"/>
    <cellStyle name="常规 64" xfId="39988"/>
    <cellStyle name="常规 59" xfId="39989"/>
    <cellStyle name="常规 64 10" xfId="39990"/>
    <cellStyle name="常规 59 10" xfId="39991"/>
    <cellStyle name="常规 64 10 2" xfId="39992"/>
    <cellStyle name="常规 59 10 2" xfId="39993"/>
    <cellStyle name="常规 64 11" xfId="39994"/>
    <cellStyle name="常规 59 11" xfId="39995"/>
    <cellStyle name="常规 64 11 2" xfId="39996"/>
    <cellStyle name="常规 59 11 2" xfId="39997"/>
    <cellStyle name="常规 64 12" xfId="39998"/>
    <cellStyle name="常规 59 12" xfId="39999"/>
    <cellStyle name="常规 64 12 2" xfId="40000"/>
    <cellStyle name="常规 59 12 2" xfId="40001"/>
    <cellStyle name="常规 64 13" xfId="40002"/>
    <cellStyle name="常规 59 13" xfId="40003"/>
    <cellStyle name="常规 64 14" xfId="40004"/>
    <cellStyle name="常规 59 14" xfId="40005"/>
    <cellStyle name="常规 59 14 2" xfId="40006"/>
    <cellStyle name="常规 59 15" xfId="40007"/>
    <cellStyle name="常规 59 15 2" xfId="40008"/>
    <cellStyle name="常规 59 16" xfId="40009"/>
    <cellStyle name="常规 59 16 2" xfId="40010"/>
    <cellStyle name="常规 59 17" xfId="40011"/>
    <cellStyle name="常规 59 17 2" xfId="40012"/>
    <cellStyle name="常规 59 18" xfId="40013"/>
    <cellStyle name="常规 64 2" xfId="40014"/>
    <cellStyle name="常规 59 2" xfId="40015"/>
    <cellStyle name="常规 64 2 2" xfId="40016"/>
    <cellStyle name="常规 59 2 2" xfId="40017"/>
    <cellStyle name="常规 64 2 2 2" xfId="40018"/>
    <cellStyle name="常规 59 2 2 2" xfId="40019"/>
    <cellStyle name="常规 64 2 3" xfId="40020"/>
    <cellStyle name="常规 59 2 3" xfId="40021"/>
    <cellStyle name="常规 64 2 3 2" xfId="40022"/>
    <cellStyle name="常规 59 2 3 2" xfId="40023"/>
    <cellStyle name="常规 64 2 4" xfId="40024"/>
    <cellStyle name="常规 59 2 4" xfId="40025"/>
    <cellStyle name="常规 64 3" xfId="40026"/>
    <cellStyle name="常规 59 3" xfId="40027"/>
    <cellStyle name="常规 64 3 2" xfId="40028"/>
    <cellStyle name="常规 59 3 2" xfId="40029"/>
    <cellStyle name="常规 64 3 2 2" xfId="40030"/>
    <cellStyle name="常规 59 3 2 2" xfId="40031"/>
    <cellStyle name="常规 64 3 3" xfId="40032"/>
    <cellStyle name="常规 59 3 3" xfId="40033"/>
    <cellStyle name="常规 64 3 3 2" xfId="40034"/>
    <cellStyle name="常规 59 3 3 2" xfId="40035"/>
    <cellStyle name="常规 64 3 4" xfId="40036"/>
    <cellStyle name="常规 59 3 4" xfId="40037"/>
    <cellStyle name="常规 64 4" xfId="40038"/>
    <cellStyle name="常规 59 4" xfId="40039"/>
    <cellStyle name="常规 64 4 2" xfId="40040"/>
    <cellStyle name="常规 59 4 2" xfId="40041"/>
    <cellStyle name="常规 59 4 2 2" xfId="40042"/>
    <cellStyle name="常规 59 4 3" xfId="40043"/>
    <cellStyle name="常规 59 4 3 2" xfId="40044"/>
    <cellStyle name="常规 59 4 4" xfId="40045"/>
    <cellStyle name="常规 64 5" xfId="40046"/>
    <cellStyle name="常规 59 5" xfId="40047"/>
    <cellStyle name="常规 64 5 2" xfId="40048"/>
    <cellStyle name="常规 59 5 2" xfId="40049"/>
    <cellStyle name="常规 64 6" xfId="40050"/>
    <cellStyle name="常规 59 6" xfId="40051"/>
    <cellStyle name="常规 64 6 2" xfId="40052"/>
    <cellStyle name="常规 59 6 2" xfId="40053"/>
    <cellStyle name="常规 64 7" xfId="40054"/>
    <cellStyle name="常规 59 7" xfId="40055"/>
    <cellStyle name="常规 64 7 2" xfId="40056"/>
    <cellStyle name="常规 59 7 2" xfId="40057"/>
    <cellStyle name="常规 64 8" xfId="40058"/>
    <cellStyle name="常规 59 8" xfId="40059"/>
    <cellStyle name="常规 64 8 2" xfId="40060"/>
    <cellStyle name="常规 59 8 2" xfId="40061"/>
    <cellStyle name="常规 64 9" xfId="40062"/>
    <cellStyle name="常规 59 9" xfId="40063"/>
    <cellStyle name="常规 64 9 2" xfId="40064"/>
    <cellStyle name="常规 59 9 2" xfId="40065"/>
    <cellStyle name="常规 6" xfId="40066"/>
    <cellStyle name="常规 6 10" xfId="40067"/>
    <cellStyle name="常规 6 10 10" xfId="40068"/>
    <cellStyle name="常规 6 10 10 2" xfId="40069"/>
    <cellStyle name="常规 6 10 11" xfId="40070"/>
    <cellStyle name="常规 6 10 11 2" xfId="40071"/>
    <cellStyle name="常规 6 10 12" xfId="40072"/>
    <cellStyle name="常规 6 10 12 2" xfId="40073"/>
    <cellStyle name="常规 6 10 13" xfId="40074"/>
    <cellStyle name="常规 6 10 13 2" xfId="40075"/>
    <cellStyle name="常规 6 10 14" xfId="40076"/>
    <cellStyle name="常规 6 10 14 2" xfId="40077"/>
    <cellStyle name="常规 6 10 15" xfId="40078"/>
    <cellStyle name="常规 6 10 15 2" xfId="40079"/>
    <cellStyle name="常规 6 10 16" xfId="40080"/>
    <cellStyle name="常规 6 10 16 2" xfId="40081"/>
    <cellStyle name="常规 6 10 17" xfId="40082"/>
    <cellStyle name="常规 6 10 17 2" xfId="40083"/>
    <cellStyle name="常规 6 10 18" xfId="40084"/>
    <cellStyle name="常规 6 10 2" xfId="40085"/>
    <cellStyle name="常规 6 10 2 2" xfId="40086"/>
    <cellStyle name="常规 6 10 2 2 2" xfId="40087"/>
    <cellStyle name="常规 6 10 2 3" xfId="40088"/>
    <cellStyle name="常规 6 10 2 3 2" xfId="40089"/>
    <cellStyle name="常规 6 10 2 4" xfId="40090"/>
    <cellStyle name="常规 6 10 3" xfId="40091"/>
    <cellStyle name="常规 6 10 3 2" xfId="40092"/>
    <cellStyle name="常规 6 10 3 2 2" xfId="40093"/>
    <cellStyle name="常规 6 10 3 3" xfId="40094"/>
    <cellStyle name="常规 6 10 3 3 2" xfId="40095"/>
    <cellStyle name="常规 6 10 3 4" xfId="40096"/>
    <cellStyle name="常规 6 10 4" xfId="40097"/>
    <cellStyle name="常规 6 10 4 2" xfId="40098"/>
    <cellStyle name="常规 6 10 4 2 2" xfId="40099"/>
    <cellStyle name="常规 6 10 4 3" xfId="40100"/>
    <cellStyle name="常规 6 10 4 3 2" xfId="40101"/>
    <cellStyle name="常规 6 10 4 4" xfId="40102"/>
    <cellStyle name="常规 6 10 5" xfId="40103"/>
    <cellStyle name="常规 6 10 5 2" xfId="40104"/>
    <cellStyle name="常规 6 10 6" xfId="40105"/>
    <cellStyle name="常规 6 10 6 2" xfId="40106"/>
    <cellStyle name="常规 6 10 7" xfId="40107"/>
    <cellStyle name="常规 6 10 7 2" xfId="40108"/>
    <cellStyle name="常规 6 10 8" xfId="40109"/>
    <cellStyle name="常规 6 10 8 2" xfId="40110"/>
    <cellStyle name="常规 6 10 9" xfId="40111"/>
    <cellStyle name="常规 6 10 9 2" xfId="40112"/>
    <cellStyle name="常规 6 11" xfId="40113"/>
    <cellStyle name="强调文字颜色 1 8 7" xfId="40114"/>
    <cellStyle name="常规 6 11 10" xfId="40115"/>
    <cellStyle name="常规 6 11 10 2" xfId="40116"/>
    <cellStyle name="强调文字颜色 1 8 8" xfId="40117"/>
    <cellStyle name="常规 6 11 11" xfId="40118"/>
    <cellStyle name="常规 6 11 11 2" xfId="40119"/>
    <cellStyle name="常规 6 11 12" xfId="40120"/>
    <cellStyle name="常规 6 11 12 2" xfId="40121"/>
    <cellStyle name="常规 6 11 13" xfId="40122"/>
    <cellStyle name="常规 6 11 13 2" xfId="40123"/>
    <cellStyle name="常规 6 11 14" xfId="40124"/>
    <cellStyle name="常规 6 11 15" xfId="40125"/>
    <cellStyle name="常规 6 11 15 2" xfId="40126"/>
    <cellStyle name="常规 6 11 16" xfId="40127"/>
    <cellStyle name="常规 6 11 16 2" xfId="40128"/>
    <cellStyle name="常规 6 11 17 2" xfId="40129"/>
    <cellStyle name="常规 6 11 18" xfId="40130"/>
    <cellStyle name="常规 6 11 2" xfId="40131"/>
    <cellStyle name="常规 6 11 2 2" xfId="40132"/>
    <cellStyle name="常规 6 11 2 2 2" xfId="40133"/>
    <cellStyle name="常规 6 11 2 3" xfId="40134"/>
    <cellStyle name="常规 6 11 2 3 2" xfId="40135"/>
    <cellStyle name="常规 6 11 2 4" xfId="40136"/>
    <cellStyle name="常规 6 11 3" xfId="40137"/>
    <cellStyle name="常规 6 11 3 2" xfId="40138"/>
    <cellStyle name="常规 6 11 3 3" xfId="40139"/>
    <cellStyle name="常规 6 11 3 4" xfId="40140"/>
    <cellStyle name="常规 6 11 4" xfId="40141"/>
    <cellStyle name="常规 6 11 4 2" xfId="40142"/>
    <cellStyle name="常规 6 11 4 2 2" xfId="40143"/>
    <cellStyle name="常规 6 11 4 3" xfId="40144"/>
    <cellStyle name="常规 6 11 4 3 2" xfId="40145"/>
    <cellStyle name="常规 6 11 4 4" xfId="40146"/>
    <cellStyle name="常规 6 11 5" xfId="40147"/>
    <cellStyle name="常规 6 11 5 2" xfId="40148"/>
    <cellStyle name="常规 6 11 6" xfId="40149"/>
    <cellStyle name="常规 6 11 6 2" xfId="40150"/>
    <cellStyle name="常规 6 11 7" xfId="40151"/>
    <cellStyle name="常规 6 11 7 2" xfId="40152"/>
    <cellStyle name="常规 6 11 8" xfId="40153"/>
    <cellStyle name="常规 6 11 8 2" xfId="40154"/>
    <cellStyle name="常规 6 11 9" xfId="40155"/>
    <cellStyle name="常规 6 11 9 2" xfId="40156"/>
    <cellStyle name="常规 6 12" xfId="40157"/>
    <cellStyle name="常规 6 12 10" xfId="40158"/>
    <cellStyle name="常规 6 12 10 2" xfId="40159"/>
    <cellStyle name="常规 6 12 11" xfId="40160"/>
    <cellStyle name="常规 6 12 11 2" xfId="40161"/>
    <cellStyle name="常规 6 12 12" xfId="40162"/>
    <cellStyle name="常规 6 12 12 2" xfId="40163"/>
    <cellStyle name="常规 6 12 13" xfId="40164"/>
    <cellStyle name="常规 6 12 14" xfId="40165"/>
    <cellStyle name="常规 6 12 14 2" xfId="40166"/>
    <cellStyle name="常规 6 12 15" xfId="40167"/>
    <cellStyle name="常规 6 12 15 2" xfId="40168"/>
    <cellStyle name="常规 6 12 16" xfId="40169"/>
    <cellStyle name="常规 6 12 16 2" xfId="40170"/>
    <cellStyle name="常规 6 12 17 2" xfId="40171"/>
    <cellStyle name="常规 6 12 18" xfId="40172"/>
    <cellStyle name="常规 6 12 2" xfId="40173"/>
    <cellStyle name="常规 6 12 2 2" xfId="40174"/>
    <cellStyle name="常规 6 12 2 2 2" xfId="40175"/>
    <cellStyle name="常规 6 12 2 3" xfId="40176"/>
    <cellStyle name="常规 6 12 2 3 2" xfId="40177"/>
    <cellStyle name="常规 6 12 2 4" xfId="40178"/>
    <cellStyle name="常规 6 12 3" xfId="40179"/>
    <cellStyle name="常规 6 12 3 2" xfId="40180"/>
    <cellStyle name="常规 6 12 3 2 2" xfId="40181"/>
    <cellStyle name="常规 6 12 3 3 2" xfId="40182"/>
    <cellStyle name="常规 6 12 3 4" xfId="40183"/>
    <cellStyle name="常规 6 12 4" xfId="40184"/>
    <cellStyle name="常规 6 12 4 2" xfId="40185"/>
    <cellStyle name="常规 6 12 4 2 2" xfId="40186"/>
    <cellStyle name="常规 6 12 4 3 2" xfId="40187"/>
    <cellStyle name="常规 6 12 4 4" xfId="40188"/>
    <cellStyle name="常规 6 12 5" xfId="40189"/>
    <cellStyle name="常规 6 12 5 2" xfId="40190"/>
    <cellStyle name="常规 6 12 6" xfId="40191"/>
    <cellStyle name="常规 6 12 6 2" xfId="40192"/>
    <cellStyle name="常规 6 12 7" xfId="40193"/>
    <cellStyle name="常规 6 12 7 2" xfId="40194"/>
    <cellStyle name="常规 6 12 8" xfId="40195"/>
    <cellStyle name="常规 6 12 8 2" xfId="40196"/>
    <cellStyle name="常规 6 12 9" xfId="40197"/>
    <cellStyle name="常规 6 12 9 2" xfId="40198"/>
    <cellStyle name="常规 6 13" xfId="40199"/>
    <cellStyle name="常规 6 13 10" xfId="40200"/>
    <cellStyle name="常规 6 13 10 2" xfId="40201"/>
    <cellStyle name="常规 6 13 11" xfId="40202"/>
    <cellStyle name="常规 6 13 11 2" xfId="40203"/>
    <cellStyle name="常规 6 13 12" xfId="40204"/>
    <cellStyle name="常规 6 13 12 2" xfId="40205"/>
    <cellStyle name="常规 6 13 13" xfId="40206"/>
    <cellStyle name="常规 6 13 13 2" xfId="40207"/>
    <cellStyle name="常规 6 13 14" xfId="40208"/>
    <cellStyle name="常规 6 13 14 2" xfId="40209"/>
    <cellStyle name="常规 6 13 20" xfId="40210"/>
    <cellStyle name="常规 6 13 15" xfId="40211"/>
    <cellStyle name="常规 6 13 15 2" xfId="40212"/>
    <cellStyle name="常规 6 13 16" xfId="40213"/>
    <cellStyle name="常规 6 13 16 2" xfId="40214"/>
    <cellStyle name="常规 6 13 17" xfId="40215"/>
    <cellStyle name="常规 6 13 17 2" xfId="40216"/>
    <cellStyle name="常规 6 13 18" xfId="40217"/>
    <cellStyle name="常规 6 13 19" xfId="40218"/>
    <cellStyle name="常规 6 13 2" xfId="40219"/>
    <cellStyle name="常规 6 13 3" xfId="40220"/>
    <cellStyle name="常规 6 13 3 2" xfId="40221"/>
    <cellStyle name="常规 6 13 3 4" xfId="40222"/>
    <cellStyle name="常规 6 13 4" xfId="40223"/>
    <cellStyle name="常规 6 13 4 2" xfId="40224"/>
    <cellStyle name="常规 6 13 4 2 2" xfId="40225"/>
    <cellStyle name="常规 6 13 4 3 2" xfId="40226"/>
    <cellStyle name="常规 6 13 4 4" xfId="40227"/>
    <cellStyle name="常规 6 13 5" xfId="40228"/>
    <cellStyle name="常规 6 13 5 2" xfId="40229"/>
    <cellStyle name="常规 6 13 6" xfId="40230"/>
    <cellStyle name="常规 6 13 6 2" xfId="40231"/>
    <cellStyle name="常规 6 13 7" xfId="40232"/>
    <cellStyle name="常规 6 13 7 2" xfId="40233"/>
    <cellStyle name="常规 6 13 8" xfId="40234"/>
    <cellStyle name="常规 6 13 8 2" xfId="40235"/>
    <cellStyle name="常规 6 13 9" xfId="40236"/>
    <cellStyle name="常规 6 13 9 2" xfId="40237"/>
    <cellStyle name="常规 6 14" xfId="40238"/>
    <cellStyle name="常规 6 14 10" xfId="40239"/>
    <cellStyle name="常规 6 14 10 2" xfId="40240"/>
    <cellStyle name="常规 6 14 11" xfId="40241"/>
    <cellStyle name="常规 6 14 11 2" xfId="40242"/>
    <cellStyle name="常规 6 14 12" xfId="40243"/>
    <cellStyle name="常规 6 14 12 2" xfId="40244"/>
    <cellStyle name="常规 6 14 13" xfId="40245"/>
    <cellStyle name="常规 6 14 14" xfId="40246"/>
    <cellStyle name="常规 6 14 14 2" xfId="40247"/>
    <cellStyle name="常规 6 14 15" xfId="40248"/>
    <cellStyle name="常规 6 14 15 2" xfId="40249"/>
    <cellStyle name="常规 6 14 16" xfId="40250"/>
    <cellStyle name="常规 6 14 16 2" xfId="40251"/>
    <cellStyle name="常规 6 14 17" xfId="40252"/>
    <cellStyle name="常规 6 14 17 2" xfId="40253"/>
    <cellStyle name="常规 6 14 18" xfId="40254"/>
    <cellStyle name="常规 6 14 2" xfId="40255"/>
    <cellStyle name="常规 6 14 2 2" xfId="40256"/>
    <cellStyle name="常规 6 14 2 2 2" xfId="40257"/>
    <cellStyle name="常规 6 14 2 3" xfId="40258"/>
    <cellStyle name="常规 6 14 2 3 2" xfId="40259"/>
    <cellStyle name="常规 6 14 2 4" xfId="40260"/>
    <cellStyle name="常规 6 14 3" xfId="40261"/>
    <cellStyle name="常规 6 14 3 2" xfId="40262"/>
    <cellStyle name="常规 6 14 3 2 2" xfId="40263"/>
    <cellStyle name="常规 6 14 3 3 2" xfId="40264"/>
    <cellStyle name="常规 6 14 3 4" xfId="40265"/>
    <cellStyle name="常规 6 14 4" xfId="40266"/>
    <cellStyle name="常规 6 14 4 2" xfId="40267"/>
    <cellStyle name="常规 6 14 4 2 2" xfId="40268"/>
    <cellStyle name="常规 6 14 4 3 2" xfId="40269"/>
    <cellStyle name="常规 6 14 4 4" xfId="40270"/>
    <cellStyle name="常规 6 14 5" xfId="40271"/>
    <cellStyle name="常规 6 14 5 2" xfId="40272"/>
    <cellStyle name="常规 6 14 6" xfId="40273"/>
    <cellStyle name="常规 6 14 6 2" xfId="40274"/>
    <cellStyle name="常规 6 14 7" xfId="40275"/>
    <cellStyle name="常规 6 14 7 2" xfId="40276"/>
    <cellStyle name="常规 6 14 8" xfId="40277"/>
    <cellStyle name="常规 6 14 8 2" xfId="40278"/>
    <cellStyle name="常规 6 14 9" xfId="40279"/>
    <cellStyle name="常规 6 14 9 2" xfId="40280"/>
    <cellStyle name="常规 6 20" xfId="40281"/>
    <cellStyle name="常规 6 15" xfId="40282"/>
    <cellStyle name="常规 6 20 10" xfId="40283"/>
    <cellStyle name="常规 6 15 10" xfId="40284"/>
    <cellStyle name="常规 6 20 10 2" xfId="40285"/>
    <cellStyle name="常规 6 15 10 2" xfId="40286"/>
    <cellStyle name="常规 6 20 11" xfId="40287"/>
    <cellStyle name="常规 6 15 11" xfId="40288"/>
    <cellStyle name="常规 6 20 11 2" xfId="40289"/>
    <cellStyle name="常规 6 15 11 2" xfId="40290"/>
    <cellStyle name="常规 6 20 12" xfId="40291"/>
    <cellStyle name="常规 6 15 12" xfId="40292"/>
    <cellStyle name="常规 6 20 12 2" xfId="40293"/>
    <cellStyle name="常规 6 15 12 2" xfId="40294"/>
    <cellStyle name="常规 6 20 13" xfId="40295"/>
    <cellStyle name="常规 6 15 13" xfId="40296"/>
    <cellStyle name="常规 6 20 13 2" xfId="40297"/>
    <cellStyle name="常规 6 15 13 2" xfId="40298"/>
    <cellStyle name="常规 6 20 14" xfId="40299"/>
    <cellStyle name="常规 6 15 14" xfId="40300"/>
    <cellStyle name="常规 6 20 14 2" xfId="40301"/>
    <cellStyle name="常规 6 15 14 2" xfId="40302"/>
    <cellStyle name="常规 6 20 15" xfId="40303"/>
    <cellStyle name="常规 6 15 15" xfId="40304"/>
    <cellStyle name="常规 6 20 15 2" xfId="40305"/>
    <cellStyle name="常规 6 15 15 2" xfId="40306"/>
    <cellStyle name="常规 6 20 16" xfId="40307"/>
    <cellStyle name="常规 6 15 16" xfId="40308"/>
    <cellStyle name="常规 6 20 16 2" xfId="40309"/>
    <cellStyle name="常规 6 15 16 2" xfId="40310"/>
    <cellStyle name="常规 6 20 17" xfId="40311"/>
    <cellStyle name="常规 6 15 17" xfId="40312"/>
    <cellStyle name="常规 6 20 17 2" xfId="40313"/>
    <cellStyle name="常规 6 15 17 2" xfId="40314"/>
    <cellStyle name="常规 6 20 18" xfId="40315"/>
    <cellStyle name="常规 6 15 18" xfId="40316"/>
    <cellStyle name="常规 6 20 2" xfId="40317"/>
    <cellStyle name="常规 6 15 2" xfId="40318"/>
    <cellStyle name="常规 6 20 2 2" xfId="40319"/>
    <cellStyle name="常规 6 15 2 2" xfId="40320"/>
    <cellStyle name="常规 6 20 2 2 2" xfId="40321"/>
    <cellStyle name="常规 6 15 2 2 2" xfId="40322"/>
    <cellStyle name="常规 6 20 2 3" xfId="40323"/>
    <cellStyle name="常规 6 15 2 3" xfId="40324"/>
    <cellStyle name="常规 6 20 2 3 2" xfId="40325"/>
    <cellStyle name="常规 6 15 2 3 2" xfId="40326"/>
    <cellStyle name="常规 6 20 2 4" xfId="40327"/>
    <cellStyle name="常规 6 15 2 4" xfId="40328"/>
    <cellStyle name="常规 6 20 3" xfId="40329"/>
    <cellStyle name="常规 6 15 3" xfId="40330"/>
    <cellStyle name="常规 6 20 3 2" xfId="40331"/>
    <cellStyle name="常规 6 15 3 2" xfId="40332"/>
    <cellStyle name="常规 6 20 3 2 2" xfId="40333"/>
    <cellStyle name="常规 6 15 3 2 2" xfId="40334"/>
    <cellStyle name="常规 6 20 3 3" xfId="40335"/>
    <cellStyle name="常规 6 15 3 3" xfId="40336"/>
    <cellStyle name="常规 6 20 3 3 2" xfId="40337"/>
    <cellStyle name="常规 6 15 3 3 2" xfId="40338"/>
    <cellStyle name="常规 6 20 3 4" xfId="40339"/>
    <cellStyle name="常规 6 15 3 4" xfId="40340"/>
    <cellStyle name="常规 9 3 4 2 2" xfId="40341"/>
    <cellStyle name="常规 6 20 4" xfId="40342"/>
    <cellStyle name="常规 6 15 4" xfId="40343"/>
    <cellStyle name="常规 6 20 4 2" xfId="40344"/>
    <cellStyle name="常规 6 15 4 2" xfId="40345"/>
    <cellStyle name="常规 6 20 4 2 2" xfId="40346"/>
    <cellStyle name="常规 6 15 4 2 2" xfId="40347"/>
    <cellStyle name="常规 6 20 4 3" xfId="40348"/>
    <cellStyle name="常规 6 15 4 3" xfId="40349"/>
    <cellStyle name="常规 6 20 4 3 2" xfId="40350"/>
    <cellStyle name="常规 6 15 4 3 2" xfId="40351"/>
    <cellStyle name="常规 6 20 4 4" xfId="40352"/>
    <cellStyle name="常规 6 15 4 4" xfId="40353"/>
    <cellStyle name="常规 6 20 5" xfId="40354"/>
    <cellStyle name="常规 6 15 5" xfId="40355"/>
    <cellStyle name="常规 6 20 5 2" xfId="40356"/>
    <cellStyle name="常规 6 15 5 2" xfId="40357"/>
    <cellStyle name="常规 6 20 6" xfId="40358"/>
    <cellStyle name="常规 6 15 6" xfId="40359"/>
    <cellStyle name="常规 6 20 6 2" xfId="40360"/>
    <cellStyle name="常规 6 15 6 2" xfId="40361"/>
    <cellStyle name="常规 6 20 7" xfId="40362"/>
    <cellStyle name="常规 6 15 7" xfId="40363"/>
    <cellStyle name="常规 6 20 7 2" xfId="40364"/>
    <cellStyle name="常规 6 15 7 2" xfId="40365"/>
    <cellStyle name="常规 6 20 8" xfId="40366"/>
    <cellStyle name="常规 6 15 8" xfId="40367"/>
    <cellStyle name="常规 6 20 8 2" xfId="40368"/>
    <cellStyle name="常规 6 15 8 2" xfId="40369"/>
    <cellStyle name="常规 6 20 9" xfId="40370"/>
    <cellStyle name="常规 6 15 9" xfId="40371"/>
    <cellStyle name="常规 6 20 9 2" xfId="40372"/>
    <cellStyle name="常规 6 15 9 2" xfId="40373"/>
    <cellStyle name="常规 6 21" xfId="40374"/>
    <cellStyle name="常规 6 16" xfId="40375"/>
    <cellStyle name="强调文字颜色 2 8 7" xfId="40376"/>
    <cellStyle name="常规 6 21 10" xfId="40377"/>
    <cellStyle name="常规 6 16 10" xfId="40378"/>
    <cellStyle name="常规 6 21 10 2" xfId="40379"/>
    <cellStyle name="常规 6 16 10 2" xfId="40380"/>
    <cellStyle name="强调文字颜色 2 8 8" xfId="40381"/>
    <cellStyle name="常规 6 21 11" xfId="40382"/>
    <cellStyle name="常规 6 16 11" xfId="40383"/>
    <cellStyle name="常规 6 21 11 2" xfId="40384"/>
    <cellStyle name="常规 6 16 11 2" xfId="40385"/>
    <cellStyle name="常规 6 21 12" xfId="40386"/>
    <cellStyle name="常规 6 16 12" xfId="40387"/>
    <cellStyle name="常规 6 21 12 2" xfId="40388"/>
    <cellStyle name="常规 6 16 12 2" xfId="40389"/>
    <cellStyle name="常规 6 21 13" xfId="40390"/>
    <cellStyle name="常规 6 16 13" xfId="40391"/>
    <cellStyle name="常规 6 21 13 2" xfId="40392"/>
    <cellStyle name="常规 6 16 13 2" xfId="40393"/>
    <cellStyle name="常规 6 21 14" xfId="40394"/>
    <cellStyle name="常规 6 16 14" xfId="40395"/>
    <cellStyle name="常规 6 21 14 2" xfId="40396"/>
    <cellStyle name="常规 6 16 14 2" xfId="40397"/>
    <cellStyle name="常规 6 21 15" xfId="40398"/>
    <cellStyle name="常规 6 16 15" xfId="40399"/>
    <cellStyle name="常规 6 21 15 2" xfId="40400"/>
    <cellStyle name="常规 6 16 15 2" xfId="40401"/>
    <cellStyle name="常规 6 21 16" xfId="40402"/>
    <cellStyle name="常规 6 16 16" xfId="40403"/>
    <cellStyle name="常规 6 21 16 2" xfId="40404"/>
    <cellStyle name="常规 6 16 16 2" xfId="40405"/>
    <cellStyle name="常规 6 21 17" xfId="40406"/>
    <cellStyle name="常规 6 16 17" xfId="40407"/>
    <cellStyle name="常规 6 21 17 2" xfId="40408"/>
    <cellStyle name="常规 6 16 17 2" xfId="40409"/>
    <cellStyle name="常规 6 21 18" xfId="40410"/>
    <cellStyle name="常规 6 16 18" xfId="40411"/>
    <cellStyle name="常规 6 21 2" xfId="40412"/>
    <cellStyle name="常规 6 16 2" xfId="40413"/>
    <cellStyle name="常规 6 21 2 2" xfId="40414"/>
    <cellStyle name="常规 6 16 2 2" xfId="40415"/>
    <cellStyle name="常规 6 21 2 2 2" xfId="40416"/>
    <cellStyle name="常规 6 16 2 2 2" xfId="40417"/>
    <cellStyle name="常规 6 21 2 3" xfId="40418"/>
    <cellStyle name="常规 6 16 2 3" xfId="40419"/>
    <cellStyle name="常规 6 21 2 3 2" xfId="40420"/>
    <cellStyle name="常规 6 16 2 3 2" xfId="40421"/>
    <cellStyle name="常规 6 21 2 4" xfId="40422"/>
    <cellStyle name="常规 6 16 2 4" xfId="40423"/>
    <cellStyle name="常规 6 21 3" xfId="40424"/>
    <cellStyle name="常规 6 16 3" xfId="40425"/>
    <cellStyle name="常规 6 21 3 2" xfId="40426"/>
    <cellStyle name="常规 6 16 3 2" xfId="40427"/>
    <cellStyle name="常规 6 21 3 2 2" xfId="40428"/>
    <cellStyle name="常规 6 16 3 2 2" xfId="40429"/>
    <cellStyle name="常规 6 21 3 3" xfId="40430"/>
    <cellStyle name="常规 6 16 3 3" xfId="40431"/>
    <cellStyle name="常规 6 21 3 3 2" xfId="40432"/>
    <cellStyle name="常规 6 16 3 3 2" xfId="40433"/>
    <cellStyle name="常规 6 21 3 4" xfId="40434"/>
    <cellStyle name="常规 6 16 3 4" xfId="40435"/>
    <cellStyle name="常规 9 3 4 3 2" xfId="40436"/>
    <cellStyle name="常规 6 21 4" xfId="40437"/>
    <cellStyle name="常规 6 16 4" xfId="40438"/>
    <cellStyle name="常规 6 21 4 2" xfId="40439"/>
    <cellStyle name="常规 6 16 4 2" xfId="40440"/>
    <cellStyle name="常规 6 21 4 2 2" xfId="40441"/>
    <cellStyle name="常规 6 16 4 2 2" xfId="40442"/>
    <cellStyle name="常规 6 21 4 3" xfId="40443"/>
    <cellStyle name="常规 6 16 4 3" xfId="40444"/>
    <cellStyle name="常规 6 21 4 3 2" xfId="40445"/>
    <cellStyle name="常规 6 16 4 3 2" xfId="40446"/>
    <cellStyle name="常规 6 21 4 4" xfId="40447"/>
    <cellStyle name="常规 6 16 4 4" xfId="40448"/>
    <cellStyle name="常规 6 21 5" xfId="40449"/>
    <cellStyle name="常规 6 16 5" xfId="40450"/>
    <cellStyle name="常规 6 21 5 2" xfId="40451"/>
    <cellStyle name="常规 6 16 5 2" xfId="40452"/>
    <cellStyle name="常规 6 21 6" xfId="40453"/>
    <cellStyle name="常规 6 16 6" xfId="40454"/>
    <cellStyle name="常规 6 21 7" xfId="40455"/>
    <cellStyle name="常规 6 16 7" xfId="40456"/>
    <cellStyle name="常规 6 21 8" xfId="40457"/>
    <cellStyle name="常规 6 16 8" xfId="40458"/>
    <cellStyle name="常规 6 21 8 2" xfId="40459"/>
    <cellStyle name="常规 6 16 8 2" xfId="40460"/>
    <cellStyle name="常规 6 21 9" xfId="40461"/>
    <cellStyle name="常规 6 16 9" xfId="40462"/>
    <cellStyle name="常规 6 21 9 2" xfId="40463"/>
    <cellStyle name="常规 6 16 9 2" xfId="40464"/>
    <cellStyle name="常规 6 22 10" xfId="40465"/>
    <cellStyle name="常规 6 17 10" xfId="40466"/>
    <cellStyle name="常规 6 22 10 2" xfId="40467"/>
    <cellStyle name="常规 6 17 10 2" xfId="40468"/>
    <cellStyle name="常规 6 22 11" xfId="40469"/>
    <cellStyle name="常规 6 17 11" xfId="40470"/>
    <cellStyle name="常规 6 22 11 2" xfId="40471"/>
    <cellStyle name="常规 6 17 11 2" xfId="40472"/>
    <cellStyle name="常规 6 22 12" xfId="40473"/>
    <cellStyle name="常规 6 17 12" xfId="40474"/>
    <cellStyle name="常规 6 22 12 2" xfId="40475"/>
    <cellStyle name="常规 6 17 12 2" xfId="40476"/>
    <cellStyle name="常规 6 22 13" xfId="40477"/>
    <cellStyle name="常规 6 17 13" xfId="40478"/>
    <cellStyle name="常规 6 22 14" xfId="40479"/>
    <cellStyle name="常规 6 17 14" xfId="40480"/>
    <cellStyle name="常规 6 22 14 2" xfId="40481"/>
    <cellStyle name="常规 6 17 14 2" xfId="40482"/>
    <cellStyle name="常规 6 22 15" xfId="40483"/>
    <cellStyle name="常规 6 17 15" xfId="40484"/>
    <cellStyle name="常规 6 22 15 2" xfId="40485"/>
    <cellStyle name="常规 6 17 15 2" xfId="40486"/>
    <cellStyle name="常规 6 22 16" xfId="40487"/>
    <cellStyle name="常规 6 17 16" xfId="40488"/>
    <cellStyle name="常规 6 22 16 2" xfId="40489"/>
    <cellStyle name="常规 6 17 16 2" xfId="40490"/>
    <cellStyle name="常规 6 22 17" xfId="40491"/>
    <cellStyle name="常规 6 17 17" xfId="40492"/>
    <cellStyle name="常规 6 22 17 2" xfId="40493"/>
    <cellStyle name="常规 6 17 17 2" xfId="40494"/>
    <cellStyle name="常规 6 22 18" xfId="40495"/>
    <cellStyle name="常规 6 17 18" xfId="40496"/>
    <cellStyle name="常规 6 22 2 2" xfId="40497"/>
    <cellStyle name="常规 6 17 2 2" xfId="40498"/>
    <cellStyle name="常规 6 22 2 2 2" xfId="40499"/>
    <cellStyle name="常规 6 17 2 2 2" xfId="40500"/>
    <cellStyle name="常规 6 22 2 3" xfId="40501"/>
    <cellStyle name="常规 6 17 2 3" xfId="40502"/>
    <cellStyle name="常规 6 22 2 3 2" xfId="40503"/>
    <cellStyle name="常规 6 17 2 3 2" xfId="40504"/>
    <cellStyle name="常规 6 22 2 4" xfId="40505"/>
    <cellStyle name="常规 6 17 2 4" xfId="40506"/>
    <cellStyle name="常规 6 22 3" xfId="40507"/>
    <cellStyle name="常规 6 17 3" xfId="40508"/>
    <cellStyle name="常规 6 22 3 2" xfId="40509"/>
    <cellStyle name="常规 6 17 3 2" xfId="40510"/>
    <cellStyle name="常规 6 22 3 2 2" xfId="40511"/>
    <cellStyle name="常规 6 17 3 2 2" xfId="40512"/>
    <cellStyle name="常规 6 22 3 3" xfId="40513"/>
    <cellStyle name="常规 6 17 3 3" xfId="40514"/>
    <cellStyle name="常规 6 22 3 3 2" xfId="40515"/>
    <cellStyle name="常规 6 17 3 3 2" xfId="40516"/>
    <cellStyle name="常规 6 22 3 4" xfId="40517"/>
    <cellStyle name="常规 6 17 3 4" xfId="40518"/>
    <cellStyle name="常规 6 22 4" xfId="40519"/>
    <cellStyle name="常规 6 17 4" xfId="40520"/>
    <cellStyle name="常规 6 22 4 2" xfId="40521"/>
    <cellStyle name="常规 6 17 4 2" xfId="40522"/>
    <cellStyle name="常规 6 22 4 2 2" xfId="40523"/>
    <cellStyle name="常规 6 17 4 2 2" xfId="40524"/>
    <cellStyle name="常规 6 22 4 3" xfId="40525"/>
    <cellStyle name="常规 6 17 4 3" xfId="40526"/>
    <cellStyle name="常规 6 22 4 3 2" xfId="40527"/>
    <cellStyle name="常规 6 17 4 3 2" xfId="40528"/>
    <cellStyle name="常规 6 22 4 4" xfId="40529"/>
    <cellStyle name="常规 6 17 4 4" xfId="40530"/>
    <cellStyle name="常规 6 22 5" xfId="40531"/>
    <cellStyle name="常规 6 17 5" xfId="40532"/>
    <cellStyle name="常规 6 22 5 2" xfId="40533"/>
    <cellStyle name="常规 6 17 5 2" xfId="40534"/>
    <cellStyle name="常规 6 22 6" xfId="40535"/>
    <cellStyle name="常规 6 17 6" xfId="40536"/>
    <cellStyle name="常规 6 22 7" xfId="40537"/>
    <cellStyle name="常规 6 17 7" xfId="40538"/>
    <cellStyle name="常规 6 22 8" xfId="40539"/>
    <cellStyle name="常规 6 17 8" xfId="40540"/>
    <cellStyle name="常规 6 22 8 2" xfId="40541"/>
    <cellStyle name="常规 6 17 8 2" xfId="40542"/>
    <cellStyle name="常规 6 22 9" xfId="40543"/>
    <cellStyle name="常规 6 17 9" xfId="40544"/>
    <cellStyle name="常规 6 22 9 2" xfId="40545"/>
    <cellStyle name="常规 6 17 9 2" xfId="40546"/>
    <cellStyle name="常规 6 7 2 3 2" xfId="40547"/>
    <cellStyle name="常规 6 23 10" xfId="40548"/>
    <cellStyle name="常规 6 18 10" xfId="40549"/>
    <cellStyle name="常规 6 23 10 2" xfId="40550"/>
    <cellStyle name="常规 6 18 10 2" xfId="40551"/>
    <cellStyle name="常规 6 23 11" xfId="40552"/>
    <cellStyle name="常规 6 18 11" xfId="40553"/>
    <cellStyle name="常规 6 23 11 2" xfId="40554"/>
    <cellStyle name="常规 6 18 11 2" xfId="40555"/>
    <cellStyle name="常规 6 23 12" xfId="40556"/>
    <cellStyle name="常规 6 18 12" xfId="40557"/>
    <cellStyle name="常规 6 23 12 2" xfId="40558"/>
    <cellStyle name="常规 6 18 12 2" xfId="40559"/>
    <cellStyle name="常规 6 23 13" xfId="40560"/>
    <cellStyle name="常规 6 18 13" xfId="40561"/>
    <cellStyle name="常规 6 23 13 2" xfId="40562"/>
    <cellStyle name="常规 6 18 13 2" xfId="40563"/>
    <cellStyle name="常规 6 23 14" xfId="40564"/>
    <cellStyle name="常规 6 18 14" xfId="40565"/>
    <cellStyle name="常规 6 23 14 2" xfId="40566"/>
    <cellStyle name="常规 6 18 14 2" xfId="40567"/>
    <cellStyle name="常规 6 23 15" xfId="40568"/>
    <cellStyle name="常规 6 18 15" xfId="40569"/>
    <cellStyle name="常规 6 23 15 2" xfId="40570"/>
    <cellStyle name="常规 6 18 15 2" xfId="40571"/>
    <cellStyle name="常规 6 23 16" xfId="40572"/>
    <cellStyle name="常规 6 18 16" xfId="40573"/>
    <cellStyle name="常规 6 23 16 2" xfId="40574"/>
    <cellStyle name="常规 6 18 16 2" xfId="40575"/>
    <cellStyle name="常规 6 23 17" xfId="40576"/>
    <cellStyle name="常规 6 18 17" xfId="40577"/>
    <cellStyle name="常规 6 23 17 2" xfId="40578"/>
    <cellStyle name="常规 6 18 17 2" xfId="40579"/>
    <cellStyle name="常规 6 23 18" xfId="40580"/>
    <cellStyle name="常规 6 18 18" xfId="40581"/>
    <cellStyle name="常规 6 23 2 2" xfId="40582"/>
    <cellStyle name="常规 6 18 2 2" xfId="40583"/>
    <cellStyle name="常规 6 23 2 2 2" xfId="40584"/>
    <cellStyle name="常规 6 18 2 2 2" xfId="40585"/>
    <cellStyle name="常规 6 23 2 3" xfId="40586"/>
    <cellStyle name="常规 6 18 2 3" xfId="40587"/>
    <cellStyle name="常规 6 23 2 3 2" xfId="40588"/>
    <cellStyle name="常规 6 18 2 3 2" xfId="40589"/>
    <cellStyle name="常规 6 23 2 4" xfId="40590"/>
    <cellStyle name="常规 6 18 2 4" xfId="40591"/>
    <cellStyle name="常规 6 23 3" xfId="40592"/>
    <cellStyle name="常规 6 18 3" xfId="40593"/>
    <cellStyle name="常规 6 23 3 2" xfId="40594"/>
    <cellStyle name="常规 6 18 3 2" xfId="40595"/>
    <cellStyle name="常规 6 23 3 2 2" xfId="40596"/>
    <cellStyle name="常规 6 18 3 2 2" xfId="40597"/>
    <cellStyle name="常规 6 23 3 3" xfId="40598"/>
    <cellStyle name="常规 6 18 3 3" xfId="40599"/>
    <cellStyle name="常规 6 23 3 3 2" xfId="40600"/>
    <cellStyle name="常规 6 18 3 3 2" xfId="40601"/>
    <cellStyle name="常规 6 23 3 4" xfId="40602"/>
    <cellStyle name="常规 6 18 3 4" xfId="40603"/>
    <cellStyle name="常规 6 23 4" xfId="40604"/>
    <cellStyle name="常规 6 18 4" xfId="40605"/>
    <cellStyle name="常规 6 23 4 2" xfId="40606"/>
    <cellStyle name="常规 6 18 4 2" xfId="40607"/>
    <cellStyle name="常规 6 23 4 2 2" xfId="40608"/>
    <cellStyle name="常规 6 18 4 2 2" xfId="40609"/>
    <cellStyle name="常规 6 23 4 3" xfId="40610"/>
    <cellStyle name="常规 6 18 4 3" xfId="40611"/>
    <cellStyle name="常规 6 23 4 3 2" xfId="40612"/>
    <cellStyle name="常规 6 18 4 3 2" xfId="40613"/>
    <cellStyle name="常规 6 23 4 4" xfId="40614"/>
    <cellStyle name="常规 6 18 4 4" xfId="40615"/>
    <cellStyle name="常规 6 23 5" xfId="40616"/>
    <cellStyle name="常规 6 18 5" xfId="40617"/>
    <cellStyle name="常规 6 23 5 2" xfId="40618"/>
    <cellStyle name="常规 6 18 5 2" xfId="40619"/>
    <cellStyle name="常规 6 23 6" xfId="40620"/>
    <cellStyle name="常规 6 18 6" xfId="40621"/>
    <cellStyle name="常规 6 23 6 2" xfId="40622"/>
    <cellStyle name="常规 6 18 6 2" xfId="40623"/>
    <cellStyle name="常规 6 23 7" xfId="40624"/>
    <cellStyle name="常规 6 18 7" xfId="40625"/>
    <cellStyle name="常规 6 23 7 2" xfId="40626"/>
    <cellStyle name="常规 6 18 7 2" xfId="40627"/>
    <cellStyle name="常规 6 23 8" xfId="40628"/>
    <cellStyle name="常规 6 18 8" xfId="40629"/>
    <cellStyle name="常规 6 23 8 2" xfId="40630"/>
    <cellStyle name="常规 6 18 8 2" xfId="40631"/>
    <cellStyle name="常规 6 23 9" xfId="40632"/>
    <cellStyle name="常规 6 18 9" xfId="40633"/>
    <cellStyle name="常规 6 23 9 2" xfId="40634"/>
    <cellStyle name="常规 6 18 9 2" xfId="40635"/>
    <cellStyle name="常规 6 24 10" xfId="40636"/>
    <cellStyle name="常规 6 19 10" xfId="40637"/>
    <cellStyle name="常规 6 24 10 2" xfId="40638"/>
    <cellStyle name="常规 6 19 10 2" xfId="40639"/>
    <cellStyle name="常规 6 24 11" xfId="40640"/>
    <cellStyle name="常规 6 19 11" xfId="40641"/>
    <cellStyle name="常规 6 24 11 2" xfId="40642"/>
    <cellStyle name="常规 6 19 11 2" xfId="40643"/>
    <cellStyle name="常规 6 24 12" xfId="40644"/>
    <cellStyle name="常规 6 19 12" xfId="40645"/>
    <cellStyle name="常规 6 24 12 2" xfId="40646"/>
    <cellStyle name="常规 6 19 12 2" xfId="40647"/>
    <cellStyle name="常规 6 24 13" xfId="40648"/>
    <cellStyle name="常规 6 19 13" xfId="40649"/>
    <cellStyle name="常规 6 24 13 2" xfId="40650"/>
    <cellStyle name="常规 6 19 13 2" xfId="40651"/>
    <cellStyle name="常规 6 24 14" xfId="40652"/>
    <cellStyle name="常规 6 19 14" xfId="40653"/>
    <cellStyle name="常规 6 24 14 2" xfId="40654"/>
    <cellStyle name="常规 6 19 14 2" xfId="40655"/>
    <cellStyle name="常规 6 24 15" xfId="40656"/>
    <cellStyle name="常规 6 19 15" xfId="40657"/>
    <cellStyle name="常规 6 24 15 2" xfId="40658"/>
    <cellStyle name="常规 6 19 15 2" xfId="40659"/>
    <cellStyle name="常规 6 24 16" xfId="40660"/>
    <cellStyle name="常规 6 19 16" xfId="40661"/>
    <cellStyle name="常规 6 24 16 2" xfId="40662"/>
    <cellStyle name="常规 6 19 16 2" xfId="40663"/>
    <cellStyle name="常规 6 24 17 2" xfId="40664"/>
    <cellStyle name="常规 6 19 17 2" xfId="40665"/>
    <cellStyle name="常规 6 24 18" xfId="40666"/>
    <cellStyle name="常规 6 19 18" xfId="40667"/>
    <cellStyle name="常规 6 24 2" xfId="40668"/>
    <cellStyle name="常规 6 19 2" xfId="40669"/>
    <cellStyle name="常规 6 24 2 2" xfId="40670"/>
    <cellStyle name="常规 6 19 2 2" xfId="40671"/>
    <cellStyle name="常规 6 24 2 2 2" xfId="40672"/>
    <cellStyle name="常规 6 19 2 2 2" xfId="40673"/>
    <cellStyle name="常规 6 24 2 3" xfId="40674"/>
    <cellStyle name="常规 6 19 2 3" xfId="40675"/>
    <cellStyle name="常规 6 24 2 3 2" xfId="40676"/>
    <cellStyle name="常规 6 19 2 3 2" xfId="40677"/>
    <cellStyle name="常规 6 24 2 4" xfId="40678"/>
    <cellStyle name="常规 6 19 2 4" xfId="40679"/>
    <cellStyle name="常规 6 24 3" xfId="40680"/>
    <cellStyle name="常规 6 19 3" xfId="40681"/>
    <cellStyle name="常规 6 24 3 2" xfId="40682"/>
    <cellStyle name="常规 6 19 3 2" xfId="40683"/>
    <cellStyle name="常规 6 24 3 2 2" xfId="40684"/>
    <cellStyle name="常规 6 19 3 2 2" xfId="40685"/>
    <cellStyle name="常规 6 24 3 3" xfId="40686"/>
    <cellStyle name="常规 6 19 3 3" xfId="40687"/>
    <cellStyle name="常规 6 24 3 3 2" xfId="40688"/>
    <cellStyle name="常规 6 19 3 3 2" xfId="40689"/>
    <cellStyle name="常规 6 24 3 4" xfId="40690"/>
    <cellStyle name="常规 6 19 3 4" xfId="40691"/>
    <cellStyle name="常规 6 24 4" xfId="40692"/>
    <cellStyle name="常规 6 19 4" xfId="40693"/>
    <cellStyle name="常规 6 24 4 2" xfId="40694"/>
    <cellStyle name="常规 6 19 4 2" xfId="40695"/>
    <cellStyle name="输出 15 9" xfId="40696"/>
    <cellStyle name="常规 6 24 4 2 2" xfId="40697"/>
    <cellStyle name="常规 6 19 4 2 2" xfId="40698"/>
    <cellStyle name="常规 6 24 4 3" xfId="40699"/>
    <cellStyle name="常规 6 19 4 3" xfId="40700"/>
    <cellStyle name="常规 6 24 4 3 2" xfId="40701"/>
    <cellStyle name="常规 6 19 4 3 2" xfId="40702"/>
    <cellStyle name="常规 6 24 4 4" xfId="40703"/>
    <cellStyle name="常规 6 19 4 4" xfId="40704"/>
    <cellStyle name="常规 6 24 5" xfId="40705"/>
    <cellStyle name="常规 6 19 5" xfId="40706"/>
    <cellStyle name="常规 6 24 5 2" xfId="40707"/>
    <cellStyle name="常规 6 19 5 2" xfId="40708"/>
    <cellStyle name="常规 6 24 6" xfId="40709"/>
    <cellStyle name="常规 6 19 6" xfId="40710"/>
    <cellStyle name="常规 6 24 6 2" xfId="40711"/>
    <cellStyle name="常规 6 19 6 2" xfId="40712"/>
    <cellStyle name="常规 6 24 7" xfId="40713"/>
    <cellStyle name="常规 6 19 7" xfId="40714"/>
    <cellStyle name="常规 6 24 7 2" xfId="40715"/>
    <cellStyle name="常规 6 19 7 2" xfId="40716"/>
    <cellStyle name="常规 6 24 8" xfId="40717"/>
    <cellStyle name="常规 6 19 8" xfId="40718"/>
    <cellStyle name="常规 6 24 8 2" xfId="40719"/>
    <cellStyle name="常规 6 19 8 2" xfId="40720"/>
    <cellStyle name="常规 6 24 9" xfId="40721"/>
    <cellStyle name="常规 6 19 9" xfId="40722"/>
    <cellStyle name="常规 6 24 9 2" xfId="40723"/>
    <cellStyle name="常规 6 19 9 2" xfId="40724"/>
    <cellStyle name="常规 6 2 10" xfId="40725"/>
    <cellStyle name="常规 6 2 10 2" xfId="40726"/>
    <cellStyle name="常规 6 2 10 2 2" xfId="40727"/>
    <cellStyle name="常规 6 2 10 3" xfId="40728"/>
    <cellStyle name="常规 6 2 10 3 2" xfId="40729"/>
    <cellStyle name="常规 6 2 10 4" xfId="40730"/>
    <cellStyle name="常规 6 2 11" xfId="40731"/>
    <cellStyle name="常规 6 2 11 2" xfId="40732"/>
    <cellStyle name="常规 6 2 11 2 2" xfId="40733"/>
    <cellStyle name="常规 6 2 11 3 2" xfId="40734"/>
    <cellStyle name="常规 6 2 11 4" xfId="40735"/>
    <cellStyle name="常规 6 2 12" xfId="40736"/>
    <cellStyle name="常规 6 2 12 2" xfId="40737"/>
    <cellStyle name="常规 6 2 12 2 2" xfId="40738"/>
    <cellStyle name="常规 6 2 12 3 2" xfId="40739"/>
    <cellStyle name="常规 6 2 12 4" xfId="40740"/>
    <cellStyle name="常规 6 2 13" xfId="40741"/>
    <cellStyle name="常规 6 2 13 2" xfId="40742"/>
    <cellStyle name="常规 6 2 14" xfId="40743"/>
    <cellStyle name="常规 6 2 14 2" xfId="40744"/>
    <cellStyle name="常规 6 2 20" xfId="40745"/>
    <cellStyle name="常规 6 2 15" xfId="40746"/>
    <cellStyle name="常规 6 2 21" xfId="40747"/>
    <cellStyle name="常规 6 2 16" xfId="40748"/>
    <cellStyle name="常规 6 2 21 2" xfId="40749"/>
    <cellStyle name="常规 6 2 16 2" xfId="40750"/>
    <cellStyle name="常规 6 2 22" xfId="40751"/>
    <cellStyle name="常规 6 2 17" xfId="40752"/>
    <cellStyle name="常规 6 2 22 2" xfId="40753"/>
    <cellStyle name="常规 6 2 17 2" xfId="40754"/>
    <cellStyle name="常规 6 2 23" xfId="40755"/>
    <cellStyle name="常规 6 2 18" xfId="40756"/>
    <cellStyle name="常规 6 2 23 2" xfId="40757"/>
    <cellStyle name="常规 6 2 18 2" xfId="40758"/>
    <cellStyle name="常规 6 2 24" xfId="40759"/>
    <cellStyle name="常规 6 2 19" xfId="40760"/>
    <cellStyle name="常规 6 2 24 2" xfId="40761"/>
    <cellStyle name="常规 6 2 19 2" xfId="40762"/>
    <cellStyle name="常规 6 2 2 10" xfId="40763"/>
    <cellStyle name="常规 6 2 2 11" xfId="40764"/>
    <cellStyle name="常规 6 2 2 12" xfId="40765"/>
    <cellStyle name="常规 6 2 2 13" xfId="40766"/>
    <cellStyle name="常规 6 2 2 14" xfId="40767"/>
    <cellStyle name="常规 6 2 2 2" xfId="40768"/>
    <cellStyle name="常规 6 2 2 2 10" xfId="40769"/>
    <cellStyle name="常规 6 2 2 2 11" xfId="40770"/>
    <cellStyle name="常规 6 2 2 2 2" xfId="40771"/>
    <cellStyle name="常规 6 2 2 2 2 2" xfId="40772"/>
    <cellStyle name="常规 6 2 2 2 3" xfId="40773"/>
    <cellStyle name="常规 6 2 2 2 4" xfId="40774"/>
    <cellStyle name="常规 6 2 2 2 5" xfId="40775"/>
    <cellStyle name="常规 6 2 2 2 6" xfId="40776"/>
    <cellStyle name="常规 6 2 2 2 6 2" xfId="40777"/>
    <cellStyle name="常规 6 2 2 2 7" xfId="40778"/>
    <cellStyle name="常规 6 2 2 2 8" xfId="40779"/>
    <cellStyle name="常规 6 2 2 2 9" xfId="40780"/>
    <cellStyle name="常规 6 2 2 3" xfId="40781"/>
    <cellStyle name="常规 6 2 2 3 2" xfId="40782"/>
    <cellStyle name="常规 6 2 2 4" xfId="40783"/>
    <cellStyle name="常规 6 2 2 5" xfId="40784"/>
    <cellStyle name="常规 6 2 2 6" xfId="40785"/>
    <cellStyle name="常规 6 2 2 7" xfId="40786"/>
    <cellStyle name="常规 6 2 2 8" xfId="40787"/>
    <cellStyle name="常规 6 2 2 9" xfId="40788"/>
    <cellStyle name="常规 6 2 2 9 2" xfId="40789"/>
    <cellStyle name="常规 6 2 30" xfId="40790"/>
    <cellStyle name="常规 6 2 25" xfId="40791"/>
    <cellStyle name="常规 6 2 25 2" xfId="40792"/>
    <cellStyle name="常规 6 2 31" xfId="40793"/>
    <cellStyle name="常规 6 2 26" xfId="40794"/>
    <cellStyle name="常规 6 2 32" xfId="40795"/>
    <cellStyle name="常规 6 2 27" xfId="40796"/>
    <cellStyle name="常规 6 2 33" xfId="40797"/>
    <cellStyle name="常规 6 2 28" xfId="40798"/>
    <cellStyle name="常规 6 2 34" xfId="40799"/>
    <cellStyle name="常规 6 2 29" xfId="40800"/>
    <cellStyle name="常规 6 2 29 2" xfId="40801"/>
    <cellStyle name="常规 6 2 3" xfId="40802"/>
    <cellStyle name="常规 6 2 3 2" xfId="40803"/>
    <cellStyle name="常规 6 2 3 2 2" xfId="40804"/>
    <cellStyle name="常规 6 2 3 3" xfId="40805"/>
    <cellStyle name="常规 6 2 3 3 2" xfId="40806"/>
    <cellStyle name="常规 6 2 3 4" xfId="40807"/>
    <cellStyle name="常规 6 2 3 4 2" xfId="40808"/>
    <cellStyle name="常规 6 2 3 5" xfId="40809"/>
    <cellStyle name="常规 6 2 35" xfId="40810"/>
    <cellStyle name="常规 6 2 4" xfId="40811"/>
    <cellStyle name="常规 6 2 4 2" xfId="40812"/>
    <cellStyle name="常规 6 2 4 2 2" xfId="40813"/>
    <cellStyle name="常规 6 2 4 3" xfId="40814"/>
    <cellStyle name="常规 6 2 4 3 2" xfId="40815"/>
    <cellStyle name="常规 6 2 4 4" xfId="40816"/>
    <cellStyle name="常规 6 2 4 4 2" xfId="40817"/>
    <cellStyle name="常规 6 2 4 5" xfId="40818"/>
    <cellStyle name="常规 6 2 5" xfId="40819"/>
    <cellStyle name="常规 6 2 5 2" xfId="40820"/>
    <cellStyle name="常规 6 2 5 2 2" xfId="40821"/>
    <cellStyle name="常规 6 2 5 3" xfId="40822"/>
    <cellStyle name="常规 6 2 5 3 2" xfId="40823"/>
    <cellStyle name="常规 6 2 5 4" xfId="40824"/>
    <cellStyle name="常规 6 2 6" xfId="40825"/>
    <cellStyle name="常规 6 2 6 2" xfId="40826"/>
    <cellStyle name="常规 6 2 6 2 2" xfId="40827"/>
    <cellStyle name="常规 6 2 6 3" xfId="40828"/>
    <cellStyle name="常规 6 2 6 3 2" xfId="40829"/>
    <cellStyle name="常规 6 2 6 4" xfId="40830"/>
    <cellStyle name="常规 6 2 7" xfId="40831"/>
    <cellStyle name="常规 6 2 7 2" xfId="40832"/>
    <cellStyle name="常规 6 2 7 2 2" xfId="40833"/>
    <cellStyle name="常规 8 43 10 2" xfId="40834"/>
    <cellStyle name="常规 8 38 10 2" xfId="40835"/>
    <cellStyle name="常规 6 2 7 3" xfId="40836"/>
    <cellStyle name="常规 6 2 7 3 2" xfId="40837"/>
    <cellStyle name="常规 6 2 7 4" xfId="40838"/>
    <cellStyle name="常规 6 2 8" xfId="40839"/>
    <cellStyle name="常规 6 2 8 2" xfId="40840"/>
    <cellStyle name="常规 6 2 8 2 2" xfId="40841"/>
    <cellStyle name="常规 8 43 11 2" xfId="40842"/>
    <cellStyle name="常规 8 38 11 2" xfId="40843"/>
    <cellStyle name="常规 6 2 8 3" xfId="40844"/>
    <cellStyle name="常规 6 2 8 4" xfId="40845"/>
    <cellStyle name="常规 6 2 9" xfId="40846"/>
    <cellStyle name="常规 6 2 9 2" xfId="40847"/>
    <cellStyle name="常规 6 2 9 2 2" xfId="40848"/>
    <cellStyle name="常规 8 43 12 2" xfId="40849"/>
    <cellStyle name="常规 8 38 12 2" xfId="40850"/>
    <cellStyle name="常规 6 2 9 3" xfId="40851"/>
    <cellStyle name="常规 6 2 9 3 2" xfId="40852"/>
    <cellStyle name="常规 6 2 9 4" xfId="40853"/>
    <cellStyle name="常规 6 22 19" xfId="40854"/>
    <cellStyle name="常规 6 22 2 5" xfId="40855"/>
    <cellStyle name="常规 6 22 3 5" xfId="40856"/>
    <cellStyle name="常规 6 22 4 5" xfId="40857"/>
    <cellStyle name="常规 6 22 5 3" xfId="40858"/>
    <cellStyle name="常规 6 30" xfId="40859"/>
    <cellStyle name="常规 6 25" xfId="40860"/>
    <cellStyle name="常规 6 30 10 2" xfId="40861"/>
    <cellStyle name="常规 6 25 10 2" xfId="40862"/>
    <cellStyle name="常规 6 30 11" xfId="40863"/>
    <cellStyle name="常规 6 25 11" xfId="40864"/>
    <cellStyle name="常规 6 30 11 2" xfId="40865"/>
    <cellStyle name="常规 6 25 11 2" xfId="40866"/>
    <cellStyle name="常规 6 30 12" xfId="40867"/>
    <cellStyle name="常规 6 25 12" xfId="40868"/>
    <cellStyle name="常规 6 30 12 2" xfId="40869"/>
    <cellStyle name="常规 6 25 12 2" xfId="40870"/>
    <cellStyle name="常规 6 30 13" xfId="40871"/>
    <cellStyle name="常规 6 25 13" xfId="40872"/>
    <cellStyle name="常规 6 30 13 2" xfId="40873"/>
    <cellStyle name="常规 6 25 13 2" xfId="40874"/>
    <cellStyle name="常规 6 30 14" xfId="40875"/>
    <cellStyle name="常规 6 25 14" xfId="40876"/>
    <cellStyle name="常规 6 30 14 2" xfId="40877"/>
    <cellStyle name="常规 6 25 14 2" xfId="40878"/>
    <cellStyle name="常规 6 30 15" xfId="40879"/>
    <cellStyle name="常规 6 25 15" xfId="40880"/>
    <cellStyle name="常规 6 30 15 2" xfId="40881"/>
    <cellStyle name="常规 6 25 15 2" xfId="40882"/>
    <cellStyle name="常规 6 30 16" xfId="40883"/>
    <cellStyle name="常规 6 25 16" xfId="40884"/>
    <cellStyle name="常规 6 30 16 2" xfId="40885"/>
    <cellStyle name="常规 6 25 16 2" xfId="40886"/>
    <cellStyle name="常规 6 30 17" xfId="40887"/>
    <cellStyle name="常规 6 25 17" xfId="40888"/>
    <cellStyle name="常规 6 30 17 2" xfId="40889"/>
    <cellStyle name="常规 6 25 17 2" xfId="40890"/>
    <cellStyle name="常规 6 30 18" xfId="40891"/>
    <cellStyle name="常规 6 25 18" xfId="40892"/>
    <cellStyle name="常规 6 25 19" xfId="40893"/>
    <cellStyle name="常规 6 30 2" xfId="40894"/>
    <cellStyle name="常规 6 25 2" xfId="40895"/>
    <cellStyle name="常规 6 30 2 2" xfId="40896"/>
    <cellStyle name="常规 6 25 2 2" xfId="40897"/>
    <cellStyle name="常规 6 30 2 2 2" xfId="40898"/>
    <cellStyle name="常规 6 25 2 2 2" xfId="40899"/>
    <cellStyle name="常规 6 30 2 3" xfId="40900"/>
    <cellStyle name="常规 6 25 2 3" xfId="40901"/>
    <cellStyle name="常规 6 30 2 3 2" xfId="40902"/>
    <cellStyle name="常规 6 25 2 3 2" xfId="40903"/>
    <cellStyle name="常规 6 30 2 4" xfId="40904"/>
    <cellStyle name="常规 6 25 2 4" xfId="40905"/>
    <cellStyle name="常规 6 25 2 5" xfId="40906"/>
    <cellStyle name="常规 6 30 3" xfId="40907"/>
    <cellStyle name="常规 6 25 3" xfId="40908"/>
    <cellStyle name="常规 6 30 3 2" xfId="40909"/>
    <cellStyle name="常规 6 25 3 2" xfId="40910"/>
    <cellStyle name="常规 6 30 3 2 2" xfId="40911"/>
    <cellStyle name="常规 6 25 3 2 2" xfId="40912"/>
    <cellStyle name="常规 6 30 3 3" xfId="40913"/>
    <cellStyle name="常规 6 25 3 3" xfId="40914"/>
    <cellStyle name="常规 6 30 3 3 2" xfId="40915"/>
    <cellStyle name="常规 6 25 3 3 2" xfId="40916"/>
    <cellStyle name="常规 6 30 3 4" xfId="40917"/>
    <cellStyle name="常规 6 25 3 4" xfId="40918"/>
    <cellStyle name="常规 6 25 3 5" xfId="40919"/>
    <cellStyle name="常规 6 30 4" xfId="40920"/>
    <cellStyle name="常规 6 25 4" xfId="40921"/>
    <cellStyle name="常规 6 30 4 2" xfId="40922"/>
    <cellStyle name="常规 6 25 4 2" xfId="40923"/>
    <cellStyle name="常规 6 30 4 2 2" xfId="40924"/>
    <cellStyle name="常规 6 25 4 2 2" xfId="40925"/>
    <cellStyle name="常规 6 30 4 3" xfId="40926"/>
    <cellStyle name="常规 6 25 4 3" xfId="40927"/>
    <cellStyle name="常规 6 30 4 3 2" xfId="40928"/>
    <cellStyle name="常规 6 25 4 3 2" xfId="40929"/>
    <cellStyle name="常规 6 30 4 4" xfId="40930"/>
    <cellStyle name="常规 6 25 4 4" xfId="40931"/>
    <cellStyle name="常规 6 25 4 5" xfId="40932"/>
    <cellStyle name="常规 6 30 5" xfId="40933"/>
    <cellStyle name="常规 6 25 5" xfId="40934"/>
    <cellStyle name="常规 6 30 5 2" xfId="40935"/>
    <cellStyle name="常规 6 25 5 2" xfId="40936"/>
    <cellStyle name="常规 6 25 5 3" xfId="40937"/>
    <cellStyle name="常规 6 49 4 2 2" xfId="40938"/>
    <cellStyle name="常规 6 30 6" xfId="40939"/>
    <cellStyle name="常规 6 25 6" xfId="40940"/>
    <cellStyle name="常规 6 30 6 2" xfId="40941"/>
    <cellStyle name="常规 6 25 6 2" xfId="40942"/>
    <cellStyle name="常规 6 30 7" xfId="40943"/>
    <cellStyle name="常规 6 25 7" xfId="40944"/>
    <cellStyle name="常规 6 30 7 2" xfId="40945"/>
    <cellStyle name="常规 6 25 7 2" xfId="40946"/>
    <cellStyle name="常规 6 30 8" xfId="40947"/>
    <cellStyle name="常规 6 25 8" xfId="40948"/>
    <cellStyle name="常规 6 30 8 2" xfId="40949"/>
    <cellStyle name="常规 6 25 8 2" xfId="40950"/>
    <cellStyle name="常规 6 30 9" xfId="40951"/>
    <cellStyle name="常规 6 25 9" xfId="40952"/>
    <cellStyle name="常规 6 30 9 2" xfId="40953"/>
    <cellStyle name="常规 6 25 9 2" xfId="40954"/>
    <cellStyle name="常规 6 31" xfId="40955"/>
    <cellStyle name="常规 6 26" xfId="40956"/>
    <cellStyle name="常规 6 31 10 2" xfId="40957"/>
    <cellStyle name="常规 6 26 10 2" xfId="40958"/>
    <cellStyle name="强调文字颜色 3 8 8" xfId="40959"/>
    <cellStyle name="常规 6 31 11" xfId="40960"/>
    <cellStyle name="常规 6 26 11" xfId="40961"/>
    <cellStyle name="常规 6 31 11 2" xfId="40962"/>
    <cellStyle name="常规 6 26 11 2" xfId="40963"/>
    <cellStyle name="常规 6 31 12" xfId="40964"/>
    <cellStyle name="常规 6 26 12" xfId="40965"/>
    <cellStyle name="常规 6 31 12 2" xfId="40966"/>
    <cellStyle name="常规 6 26 12 2" xfId="40967"/>
    <cellStyle name="输出 2 2 3 2" xfId="40968"/>
    <cellStyle name="常规 6 31 13" xfId="40969"/>
    <cellStyle name="常规 6 26 13" xfId="40970"/>
    <cellStyle name="常规 6 31 13 2" xfId="40971"/>
    <cellStyle name="常规 6 26 13 2" xfId="40972"/>
    <cellStyle name="输出 2 2 3 3" xfId="40973"/>
    <cellStyle name="常规 6 31 14" xfId="40974"/>
    <cellStyle name="常规 6 26 14" xfId="40975"/>
    <cellStyle name="常规 6 31 14 2" xfId="40976"/>
    <cellStyle name="常规 6 26 14 2" xfId="40977"/>
    <cellStyle name="输出 2 2 3 4" xfId="40978"/>
    <cellStyle name="常规 6 31 15" xfId="40979"/>
    <cellStyle name="常规 6 26 15" xfId="40980"/>
    <cellStyle name="常规 6 31 15 2" xfId="40981"/>
    <cellStyle name="常规 6 26 15 2" xfId="40982"/>
    <cellStyle name="输出 2 2 3 5" xfId="40983"/>
    <cellStyle name="常规 6 31 16" xfId="40984"/>
    <cellStyle name="常规 6 26 16" xfId="40985"/>
    <cellStyle name="常规 6 31 16 2" xfId="40986"/>
    <cellStyle name="常规 6 26 16 2" xfId="40987"/>
    <cellStyle name="输出 2 2 3 6" xfId="40988"/>
    <cellStyle name="常规 6 31 17" xfId="40989"/>
    <cellStyle name="常规 6 26 17" xfId="40990"/>
    <cellStyle name="常规 6 31 17 2" xfId="40991"/>
    <cellStyle name="常规 6 26 17 2" xfId="40992"/>
    <cellStyle name="常规 6 31 18" xfId="40993"/>
    <cellStyle name="常规 6 26 18" xfId="40994"/>
    <cellStyle name="常规 6 31 2" xfId="40995"/>
    <cellStyle name="常规 6 26 2" xfId="40996"/>
    <cellStyle name="常规 6 31 2 2" xfId="40997"/>
    <cellStyle name="常规 6 26 2 2" xfId="40998"/>
    <cellStyle name="常规 6 31 2 2 2" xfId="40999"/>
    <cellStyle name="常规 6 26 2 2 2" xfId="41000"/>
    <cellStyle name="常规 6 31 2 3" xfId="41001"/>
    <cellStyle name="常规 6 26 2 3" xfId="41002"/>
    <cellStyle name="常规 6 31 2 3 2" xfId="41003"/>
    <cellStyle name="常规 6 26 2 3 2" xfId="41004"/>
    <cellStyle name="常规 6 31 2 4" xfId="41005"/>
    <cellStyle name="常规 6 26 2 4" xfId="41006"/>
    <cellStyle name="常规 6 31 3" xfId="41007"/>
    <cellStyle name="常规 6 26 3" xfId="41008"/>
    <cellStyle name="常规 6 31 3 2" xfId="41009"/>
    <cellStyle name="常规 6 26 3 2" xfId="41010"/>
    <cellStyle name="常规 6 31 3 2 2" xfId="41011"/>
    <cellStyle name="常规 6 26 3 2 2" xfId="41012"/>
    <cellStyle name="常规 6 31 3 3" xfId="41013"/>
    <cellStyle name="常规 6 26 3 3" xfId="41014"/>
    <cellStyle name="常规 6 31 3 3 2" xfId="41015"/>
    <cellStyle name="常规 6 26 3 3 2" xfId="41016"/>
    <cellStyle name="常规 6 31 3 4" xfId="41017"/>
    <cellStyle name="常规 6 26 3 4" xfId="41018"/>
    <cellStyle name="常规 6 31 4" xfId="41019"/>
    <cellStyle name="常规 6 26 4" xfId="41020"/>
    <cellStyle name="常规 6 31 4 2" xfId="41021"/>
    <cellStyle name="常规 6 26 4 2" xfId="41022"/>
    <cellStyle name="常规 6 31 4 2 2" xfId="41023"/>
    <cellStyle name="常规 6 26 4 2 2" xfId="41024"/>
    <cellStyle name="常规 6 31 4 3" xfId="41025"/>
    <cellStyle name="常规 6 26 4 3" xfId="41026"/>
    <cellStyle name="常规 6 31 4 3 2" xfId="41027"/>
    <cellStyle name="常规 6 26 4 3 2" xfId="41028"/>
    <cellStyle name="常规 6 31 4 4" xfId="41029"/>
    <cellStyle name="常规 6 26 4 4" xfId="41030"/>
    <cellStyle name="常规 6 31 5" xfId="41031"/>
    <cellStyle name="常规 6 26 5" xfId="41032"/>
    <cellStyle name="常规 6 31 5 2" xfId="41033"/>
    <cellStyle name="常规 6 26 5 2" xfId="41034"/>
    <cellStyle name="常规 6 49 4 3 2" xfId="41035"/>
    <cellStyle name="常规 6 31 6" xfId="41036"/>
    <cellStyle name="常规 6 26 6" xfId="41037"/>
    <cellStyle name="常规 6 31 6 2" xfId="41038"/>
    <cellStyle name="常规 6 26 6 2" xfId="41039"/>
    <cellStyle name="常规 6 31 7" xfId="41040"/>
    <cellStyle name="常规 6 26 7" xfId="41041"/>
    <cellStyle name="常规 6 31 7 2" xfId="41042"/>
    <cellStyle name="常规 6 26 7 2" xfId="41043"/>
    <cellStyle name="常规 6 31 8" xfId="41044"/>
    <cellStyle name="常规 6 26 8" xfId="41045"/>
    <cellStyle name="常规 6 31 8 2" xfId="41046"/>
    <cellStyle name="常规 6 26 8 2" xfId="41047"/>
    <cellStyle name="常规 6 31 9" xfId="41048"/>
    <cellStyle name="常规 6 26 9" xfId="41049"/>
    <cellStyle name="常规 6 31 9 2" xfId="41050"/>
    <cellStyle name="常规 6 26 9 2" xfId="41051"/>
    <cellStyle name="常规 6 32" xfId="41052"/>
    <cellStyle name="常规 6 27" xfId="41053"/>
    <cellStyle name="常规 6 32 10" xfId="41054"/>
    <cellStyle name="常规 6 27 10" xfId="41055"/>
    <cellStyle name="常规 6 32 10 2" xfId="41056"/>
    <cellStyle name="常规 6 27 10 2" xfId="41057"/>
    <cellStyle name="常规 6 32 11" xfId="41058"/>
    <cellStyle name="常规 6 27 11" xfId="41059"/>
    <cellStyle name="常规 6 32 11 2" xfId="41060"/>
    <cellStyle name="常规 6 27 11 2" xfId="41061"/>
    <cellStyle name="常规 6 32 12" xfId="41062"/>
    <cellStyle name="常规 6 27 12" xfId="41063"/>
    <cellStyle name="千位分隔 2 2 2 4" xfId="41064"/>
    <cellStyle name="常规 6 32 12 2" xfId="41065"/>
    <cellStyle name="常规 6 27 12 2" xfId="41066"/>
    <cellStyle name="常规 6 32 13" xfId="41067"/>
    <cellStyle name="常规 6 27 13" xfId="41068"/>
    <cellStyle name="千位分隔 2 2 3 4" xfId="41069"/>
    <cellStyle name="常规 6 32 13 2" xfId="41070"/>
    <cellStyle name="常规 6 27 13 2" xfId="41071"/>
    <cellStyle name="常规 6 32 14" xfId="41072"/>
    <cellStyle name="常规 6 27 14" xfId="41073"/>
    <cellStyle name="千位分隔 2 2 4 4" xfId="41074"/>
    <cellStyle name="常规 6 32 14 2" xfId="41075"/>
    <cellStyle name="常规 6 27 14 2" xfId="41076"/>
    <cellStyle name="常规 6 32 15" xfId="41077"/>
    <cellStyle name="常规 6 27 15" xfId="41078"/>
    <cellStyle name="千位分隔 2 2 5 4" xfId="41079"/>
    <cellStyle name="常规 6 32 15 2" xfId="41080"/>
    <cellStyle name="常规 6 27 15 2" xfId="41081"/>
    <cellStyle name="常规 6 32 16" xfId="41082"/>
    <cellStyle name="常规 6 27 16" xfId="41083"/>
    <cellStyle name="千位分隔 2 2 6 4" xfId="41084"/>
    <cellStyle name="常规 6 32 16 2" xfId="41085"/>
    <cellStyle name="常规 6 27 16 2" xfId="41086"/>
    <cellStyle name="常规 6 32 17" xfId="41087"/>
    <cellStyle name="常规 6 27 17" xfId="41088"/>
    <cellStyle name="千位分隔 2 2 7 4" xfId="41089"/>
    <cellStyle name="常规 6 32 17 2" xfId="41090"/>
    <cellStyle name="常规 6 27 17 2" xfId="41091"/>
    <cellStyle name="常规 6 32 18" xfId="41092"/>
    <cellStyle name="常规 6 27 18" xfId="41093"/>
    <cellStyle name="常规 6 27 19" xfId="41094"/>
    <cellStyle name="常规 6 32 2" xfId="41095"/>
    <cellStyle name="常规 6 27 2" xfId="41096"/>
    <cellStyle name="常规 6 32 2 2" xfId="41097"/>
    <cellStyle name="常规 6 27 2 2" xfId="41098"/>
    <cellStyle name="常规 6 32 2 2 2" xfId="41099"/>
    <cellStyle name="常规 6 27 2 2 2" xfId="41100"/>
    <cellStyle name="常规 6 32 2 3" xfId="41101"/>
    <cellStyle name="常规 6 27 2 3" xfId="41102"/>
    <cellStyle name="常规 6 32 2 3 2" xfId="41103"/>
    <cellStyle name="常规 6 27 2 3 2" xfId="41104"/>
    <cellStyle name="常规 6 32 2 4" xfId="41105"/>
    <cellStyle name="常规 6 27 2 4" xfId="41106"/>
    <cellStyle name="常规 6 27 2 5" xfId="41107"/>
    <cellStyle name="常规 6 32 3" xfId="41108"/>
    <cellStyle name="常规 6 27 3" xfId="41109"/>
    <cellStyle name="常规 6 32 3 2" xfId="41110"/>
    <cellStyle name="常规 6 27 3 2" xfId="41111"/>
    <cellStyle name="常规 6 32 3 2 2" xfId="41112"/>
    <cellStyle name="常规 6 27 3 2 2" xfId="41113"/>
    <cellStyle name="常规 6 32 3 3" xfId="41114"/>
    <cellStyle name="常规 6 27 3 3" xfId="41115"/>
    <cellStyle name="常规 6 32 3 3 2" xfId="41116"/>
    <cellStyle name="常规 6 27 3 3 2" xfId="41117"/>
    <cellStyle name="常规 6 32 3 4" xfId="41118"/>
    <cellStyle name="常规 6 27 3 4" xfId="41119"/>
    <cellStyle name="常规 6 27 3 5" xfId="41120"/>
    <cellStyle name="常规 6 32 4" xfId="41121"/>
    <cellStyle name="常规 6 27 4" xfId="41122"/>
    <cellStyle name="常规 6 32 4 2" xfId="41123"/>
    <cellStyle name="常规 6 27 4 2" xfId="41124"/>
    <cellStyle name="千位分隔 2 2 2 12" xfId="41125"/>
    <cellStyle name="常规 6 32 4 2 2" xfId="41126"/>
    <cellStyle name="常规 6 27 4 2 2" xfId="41127"/>
    <cellStyle name="常规 6 32 4 3" xfId="41128"/>
    <cellStyle name="常规 6 27 4 3" xfId="41129"/>
    <cellStyle name="常规 6 32 4 3 2" xfId="41130"/>
    <cellStyle name="常规 6 27 4 3 2" xfId="41131"/>
    <cellStyle name="常规 6 32 4 4" xfId="41132"/>
    <cellStyle name="常规 6 27 4 4" xfId="41133"/>
    <cellStyle name="常规 6 27 4 5" xfId="41134"/>
    <cellStyle name="常规 6 32 5" xfId="41135"/>
    <cellStyle name="常规 6 27 5" xfId="41136"/>
    <cellStyle name="常规 6 32 5 2" xfId="41137"/>
    <cellStyle name="常规 6 27 5 2" xfId="41138"/>
    <cellStyle name="常规 6 27 5 3" xfId="41139"/>
    <cellStyle name="常规 6 32 6" xfId="41140"/>
    <cellStyle name="常规 6 27 6" xfId="41141"/>
    <cellStyle name="常规 6 32 6 2" xfId="41142"/>
    <cellStyle name="常规 6 27 6 2" xfId="41143"/>
    <cellStyle name="常规 6 32 7" xfId="41144"/>
    <cellStyle name="常规 6 27 7" xfId="41145"/>
    <cellStyle name="常规 6 32 7 2" xfId="41146"/>
    <cellStyle name="常规 6 27 7 2" xfId="41147"/>
    <cellStyle name="常规 6 32 8" xfId="41148"/>
    <cellStyle name="常规 6 27 8" xfId="41149"/>
    <cellStyle name="常规 6 32 8 2" xfId="41150"/>
    <cellStyle name="常规 6 27 8 2" xfId="41151"/>
    <cellStyle name="常规 6 32 9" xfId="41152"/>
    <cellStyle name="常规 6 27 9" xfId="41153"/>
    <cellStyle name="常规 6 32 9 2" xfId="41154"/>
    <cellStyle name="常规 6 27 9 2" xfId="41155"/>
    <cellStyle name="常规 6 33" xfId="41156"/>
    <cellStyle name="常规 6 28" xfId="41157"/>
    <cellStyle name="常规 6 7 3 3 2" xfId="41158"/>
    <cellStyle name="常规 6 33 10" xfId="41159"/>
    <cellStyle name="常规 6 28 10" xfId="41160"/>
    <cellStyle name="常规 6 33 10 2" xfId="41161"/>
    <cellStyle name="常规 6 28 10 2" xfId="41162"/>
    <cellStyle name="常规 6 33 11" xfId="41163"/>
    <cellStyle name="常规 6 28 11" xfId="41164"/>
    <cellStyle name="常规 6 33 11 2" xfId="41165"/>
    <cellStyle name="常规 6 28 11 2" xfId="41166"/>
    <cellStyle name="常规 6 33 12" xfId="41167"/>
    <cellStyle name="常规 6 28 12" xfId="41168"/>
    <cellStyle name="常规 6 33 12 2" xfId="41169"/>
    <cellStyle name="常规 6 28 12 2" xfId="41170"/>
    <cellStyle name="常规 6 33 13" xfId="41171"/>
    <cellStyle name="常规 6 28 13" xfId="41172"/>
    <cellStyle name="常规 6 33 13 2" xfId="41173"/>
    <cellStyle name="常规 6 28 13 2" xfId="41174"/>
    <cellStyle name="常规 6 33 14 2" xfId="41175"/>
    <cellStyle name="常规 6 28 14 2" xfId="41176"/>
    <cellStyle name="常规 6 33 15" xfId="41177"/>
    <cellStyle name="常规 6 28 15" xfId="41178"/>
    <cellStyle name="常规 6 33 15 2" xfId="41179"/>
    <cellStyle name="常规 6 28 15 2" xfId="41180"/>
    <cellStyle name="常规 6 33 16" xfId="41181"/>
    <cellStyle name="常规 6 28 16" xfId="41182"/>
    <cellStyle name="常规 6 33 16 2" xfId="41183"/>
    <cellStyle name="常规 6 28 16 2" xfId="41184"/>
    <cellStyle name="常规 6 33 17" xfId="41185"/>
    <cellStyle name="常规 6 28 17" xfId="41186"/>
    <cellStyle name="常规 6 33 17 2" xfId="41187"/>
    <cellStyle name="常规 6 28 17 2" xfId="41188"/>
    <cellStyle name="常规 6 33 18" xfId="41189"/>
    <cellStyle name="常规 6 28 18" xfId="41190"/>
    <cellStyle name="常规 6 28 19" xfId="41191"/>
    <cellStyle name="常规 6 33 2" xfId="41192"/>
    <cellStyle name="常规 6 28 2" xfId="41193"/>
    <cellStyle name="常规 6 33 2 2" xfId="41194"/>
    <cellStyle name="常规 6 28 2 2" xfId="41195"/>
    <cellStyle name="常规 6 33 2 2 2" xfId="41196"/>
    <cellStyle name="常规 6 28 2 2 2" xfId="41197"/>
    <cellStyle name="常规 6 33 2 3" xfId="41198"/>
    <cellStyle name="常规 6 28 2 3" xfId="41199"/>
    <cellStyle name="常规 6 33 2 3 2" xfId="41200"/>
    <cellStyle name="常规 6 28 2 3 2" xfId="41201"/>
    <cellStyle name="常规 6 33 2 4" xfId="41202"/>
    <cellStyle name="常规 6 28 2 4" xfId="41203"/>
    <cellStyle name="常规 6 28 2 5" xfId="41204"/>
    <cellStyle name="常规 6 33 3" xfId="41205"/>
    <cellStyle name="常规 6 28 3" xfId="41206"/>
    <cellStyle name="常规 6 33 3 2" xfId="41207"/>
    <cellStyle name="常规 6 28 3 2" xfId="41208"/>
    <cellStyle name="常规 6 33 3 2 2" xfId="41209"/>
    <cellStyle name="常规 6 28 3 2 2" xfId="41210"/>
    <cellStyle name="常规 6 33 3 3" xfId="41211"/>
    <cellStyle name="常规 6 28 3 3" xfId="41212"/>
    <cellStyle name="常规 6 33 3 3 2" xfId="41213"/>
    <cellStyle name="常规 6 28 3 3 2" xfId="41214"/>
    <cellStyle name="常规 6 33 3 4" xfId="41215"/>
    <cellStyle name="常规 6 28 3 4" xfId="41216"/>
    <cellStyle name="常规 6 28 3 5" xfId="41217"/>
    <cellStyle name="常规 6 33 4" xfId="41218"/>
    <cellStyle name="常规 6 28 4" xfId="41219"/>
    <cellStyle name="常规 6 33 4 2" xfId="41220"/>
    <cellStyle name="常规 6 28 4 2" xfId="41221"/>
    <cellStyle name="常规 6 33 4 2 2" xfId="41222"/>
    <cellStyle name="常规 6 28 4 2 2" xfId="41223"/>
    <cellStyle name="常规 6 33 4 3" xfId="41224"/>
    <cellStyle name="常规 6 28 4 3" xfId="41225"/>
    <cellStyle name="常规 6 33 4 3 2" xfId="41226"/>
    <cellStyle name="常规 6 28 4 3 2" xfId="41227"/>
    <cellStyle name="常规 6 33 4 4" xfId="41228"/>
    <cellStyle name="常规 6 28 4 4" xfId="41229"/>
    <cellStyle name="常规 6 28 4 5" xfId="41230"/>
    <cellStyle name="常规 6 33 5" xfId="41231"/>
    <cellStyle name="常规 6 28 5" xfId="41232"/>
    <cellStyle name="常规 6 33 5 2" xfId="41233"/>
    <cellStyle name="常规 6 28 5 2" xfId="41234"/>
    <cellStyle name="常规 6 28 5 3" xfId="41235"/>
    <cellStyle name="常规 6 33 6" xfId="41236"/>
    <cellStyle name="常规 6 28 6" xfId="41237"/>
    <cellStyle name="常规 6 33 6 2" xfId="41238"/>
    <cellStyle name="常规 6 28 6 2" xfId="41239"/>
    <cellStyle name="常规 6 33 7" xfId="41240"/>
    <cellStyle name="常规 6 28 7" xfId="41241"/>
    <cellStyle name="常规 6 33 7 2" xfId="41242"/>
    <cellStyle name="常规 6 28 7 2" xfId="41243"/>
    <cellStyle name="常规 6 33 8" xfId="41244"/>
    <cellStyle name="常规 6 28 8" xfId="41245"/>
    <cellStyle name="常规 6 33 8 2" xfId="41246"/>
    <cellStyle name="常规 6 28 8 2" xfId="41247"/>
    <cellStyle name="常规 6 33 9" xfId="41248"/>
    <cellStyle name="常规 6 28 9" xfId="41249"/>
    <cellStyle name="常规 6 33 9 2" xfId="41250"/>
    <cellStyle name="常规 6 28 9 2" xfId="41251"/>
    <cellStyle name="常规 6 34" xfId="41252"/>
    <cellStyle name="常规 6 29" xfId="41253"/>
    <cellStyle name="常规 6 34 10" xfId="41254"/>
    <cellStyle name="常规 6 29 10" xfId="41255"/>
    <cellStyle name="常规 6 34 10 2" xfId="41256"/>
    <cellStyle name="常规 6 29 10 2" xfId="41257"/>
    <cellStyle name="常规 6 34 11" xfId="41258"/>
    <cellStyle name="常规 6 29 11" xfId="41259"/>
    <cellStyle name="常规 6 34 11 2" xfId="41260"/>
    <cellStyle name="常规 6 29 11 2" xfId="41261"/>
    <cellStyle name="常规 6 34 12" xfId="41262"/>
    <cellStyle name="常规 6 29 12" xfId="41263"/>
    <cellStyle name="常规 6 34 12 2" xfId="41264"/>
    <cellStyle name="常规 6 29 12 2" xfId="41265"/>
    <cellStyle name="常规 6 34 13" xfId="41266"/>
    <cellStyle name="常规 6 29 13" xfId="41267"/>
    <cellStyle name="常规 6 34 13 2" xfId="41268"/>
    <cellStyle name="常规 6 29 13 2" xfId="41269"/>
    <cellStyle name="常规 6 34 14 2" xfId="41270"/>
    <cellStyle name="常规 6 29 14 2" xfId="41271"/>
    <cellStyle name="常规 6 34 15" xfId="41272"/>
    <cellStyle name="常规 6 29 15" xfId="41273"/>
    <cellStyle name="常规 6 34 15 2" xfId="41274"/>
    <cellStyle name="常规 6 29 15 2" xfId="41275"/>
    <cellStyle name="常规 6 34 16" xfId="41276"/>
    <cellStyle name="常规 6 29 16" xfId="41277"/>
    <cellStyle name="常规 6 34 16 2" xfId="41278"/>
    <cellStyle name="常规 6 29 16 2" xfId="41279"/>
    <cellStyle name="常规 6 34 17" xfId="41280"/>
    <cellStyle name="常规 6 29 17" xfId="41281"/>
    <cellStyle name="常规 6 34 17 2" xfId="41282"/>
    <cellStyle name="常规 6 29 17 2" xfId="41283"/>
    <cellStyle name="常规 6 34 2" xfId="41284"/>
    <cellStyle name="常规 6 29 2" xfId="41285"/>
    <cellStyle name="常规 6 34 2 2" xfId="41286"/>
    <cellStyle name="常规 6 29 2 2" xfId="41287"/>
    <cellStyle name="常规 6 34 2 2 2" xfId="41288"/>
    <cellStyle name="常规 6 29 2 2 2" xfId="41289"/>
    <cellStyle name="常规 6 34 2 3" xfId="41290"/>
    <cellStyle name="常规 6 29 2 3" xfId="41291"/>
    <cellStyle name="常规 6 34 2 3 2" xfId="41292"/>
    <cellStyle name="常规 6 29 2 3 2" xfId="41293"/>
    <cellStyle name="常规 6 34 2 4" xfId="41294"/>
    <cellStyle name="常规 6 29 2 4" xfId="41295"/>
    <cellStyle name="常规 6 34 3" xfId="41296"/>
    <cellStyle name="常规 6 29 3" xfId="41297"/>
    <cellStyle name="常规 6 34 3 2" xfId="41298"/>
    <cellStyle name="常规 6 29 3 2" xfId="41299"/>
    <cellStyle name="常规 6 34 3 2 2" xfId="41300"/>
    <cellStyle name="常规 6 29 3 2 2" xfId="41301"/>
    <cellStyle name="常规 6 34 3 3" xfId="41302"/>
    <cellStyle name="常规 6 29 3 3" xfId="41303"/>
    <cellStyle name="常规 6 34 3 3 2" xfId="41304"/>
    <cellStyle name="常规 6 29 3 3 2" xfId="41305"/>
    <cellStyle name="常规 6 34 3 4" xfId="41306"/>
    <cellStyle name="常规 6 29 3 4" xfId="41307"/>
    <cellStyle name="常规 6 34 4" xfId="41308"/>
    <cellStyle name="常规 6 29 4" xfId="41309"/>
    <cellStyle name="常规 6 34 4 2" xfId="41310"/>
    <cellStyle name="常规 6 29 4 2" xfId="41311"/>
    <cellStyle name="常规 6 34 4 2 2" xfId="41312"/>
    <cellStyle name="常规 6 29 4 2 2" xfId="41313"/>
    <cellStyle name="常规 6 34 4 3" xfId="41314"/>
    <cellStyle name="常规 6 29 4 3" xfId="41315"/>
    <cellStyle name="常规 6 34 4 3 2" xfId="41316"/>
    <cellStyle name="常规 6 29 4 3 2" xfId="41317"/>
    <cellStyle name="常规 6 34 4 4" xfId="41318"/>
    <cellStyle name="常规 6 29 4 4" xfId="41319"/>
    <cellStyle name="常规 6 34 5" xfId="41320"/>
    <cellStyle name="常规 6 29 5" xfId="41321"/>
    <cellStyle name="常规 6 34 5 2" xfId="41322"/>
    <cellStyle name="常规 6 29 5 2" xfId="41323"/>
    <cellStyle name="常规 6 34 6" xfId="41324"/>
    <cellStyle name="常规 6 29 6" xfId="41325"/>
    <cellStyle name="常规 6 34 6 2" xfId="41326"/>
    <cellStyle name="常规 6 29 6 2" xfId="41327"/>
    <cellStyle name="常规 6 34 7" xfId="41328"/>
    <cellStyle name="常规 6 29 7" xfId="41329"/>
    <cellStyle name="常规 6 34 7 2" xfId="41330"/>
    <cellStyle name="常规 6 29 7 2" xfId="41331"/>
    <cellStyle name="常规 6 34 8" xfId="41332"/>
    <cellStyle name="常规 6 29 8" xfId="41333"/>
    <cellStyle name="常规 6 34 8 2" xfId="41334"/>
    <cellStyle name="常规 6 29 8 2" xfId="41335"/>
    <cellStyle name="常规 6 34 9" xfId="41336"/>
    <cellStyle name="常规 6 29 9" xfId="41337"/>
    <cellStyle name="常规 6 34 9 2" xfId="41338"/>
    <cellStyle name="常规 6 29 9 2" xfId="41339"/>
    <cellStyle name="常规 6 3 10" xfId="41340"/>
    <cellStyle name="常规 6 3 10 2" xfId="41341"/>
    <cellStyle name="常规 6 3 11" xfId="41342"/>
    <cellStyle name="常规 6 3 11 2" xfId="41343"/>
    <cellStyle name="常规 6 3 12" xfId="41344"/>
    <cellStyle name="常规 6 3 12 2" xfId="41345"/>
    <cellStyle name="常规 6 3 13" xfId="41346"/>
    <cellStyle name="常规 6 3 13 2" xfId="41347"/>
    <cellStyle name="常规 6 3 14" xfId="41348"/>
    <cellStyle name="常规 6 3 14 2" xfId="41349"/>
    <cellStyle name="常规 6 3 15" xfId="41350"/>
    <cellStyle name="常规 6 3 15 2" xfId="41351"/>
    <cellStyle name="常规 6 3 16" xfId="41352"/>
    <cellStyle name="常规 6 3 16 2" xfId="41353"/>
    <cellStyle name="常规 6 3 17" xfId="41354"/>
    <cellStyle name="常规 6 3 17 2" xfId="41355"/>
    <cellStyle name="常规 6 3 19" xfId="41356"/>
    <cellStyle name="常规 6 40" xfId="41357"/>
    <cellStyle name="常规 6 35" xfId="41358"/>
    <cellStyle name="常规 6 40 10" xfId="41359"/>
    <cellStyle name="常规 6 35 10" xfId="41360"/>
    <cellStyle name="常规 6 40 10 2" xfId="41361"/>
    <cellStyle name="常规 6 35 10 2" xfId="41362"/>
    <cellStyle name="常规 6 40 11" xfId="41363"/>
    <cellStyle name="常规 6 35 11" xfId="41364"/>
    <cellStyle name="常规 6 40 11 2" xfId="41365"/>
    <cellStyle name="常规 6 35 11 2" xfId="41366"/>
    <cellStyle name="常规 6 40 12" xfId="41367"/>
    <cellStyle name="常规 6 35 12" xfId="41368"/>
    <cellStyle name="常规 6 40 12 2" xfId="41369"/>
    <cellStyle name="常规 6 35 12 2" xfId="41370"/>
    <cellStyle name="常规 6 40 13" xfId="41371"/>
    <cellStyle name="常规 6 35 13" xfId="41372"/>
    <cellStyle name="常规 6 40 13 2" xfId="41373"/>
    <cellStyle name="常规 6 35 13 2" xfId="41374"/>
    <cellStyle name="常规 6 40 14" xfId="41375"/>
    <cellStyle name="常规 6 35 14" xfId="41376"/>
    <cellStyle name="常规 6 40 14 2" xfId="41377"/>
    <cellStyle name="常规 6 35 14 2" xfId="41378"/>
    <cellStyle name="常规 6 40 15" xfId="41379"/>
    <cellStyle name="常规 6 35 15" xfId="41380"/>
    <cellStyle name="常规 6 40 15 2" xfId="41381"/>
    <cellStyle name="常规 6 35 15 2" xfId="41382"/>
    <cellStyle name="常规 6 40 16" xfId="41383"/>
    <cellStyle name="常规 6 35 16" xfId="41384"/>
    <cellStyle name="常规 6 40 16 2" xfId="41385"/>
    <cellStyle name="常规 6 35 16 2" xfId="41386"/>
    <cellStyle name="常规 6 40 17" xfId="41387"/>
    <cellStyle name="常规 6 35 17" xfId="41388"/>
    <cellStyle name="常规 6 40 17 2" xfId="41389"/>
    <cellStyle name="常规 6 35 17 2" xfId="41390"/>
    <cellStyle name="常规 6 40 18" xfId="41391"/>
    <cellStyle name="常规 6 35 18" xfId="41392"/>
    <cellStyle name="常规 6 40 2" xfId="41393"/>
    <cellStyle name="常规 6 35 2" xfId="41394"/>
    <cellStyle name="常规 6 40 2 2" xfId="41395"/>
    <cellStyle name="常规 6 35 2 2" xfId="41396"/>
    <cellStyle name="常规 6 40 2 2 2" xfId="41397"/>
    <cellStyle name="常规 6 35 2 2 2" xfId="41398"/>
    <cellStyle name="常规 6 40 2 3" xfId="41399"/>
    <cellStyle name="常规 6 35 2 3" xfId="41400"/>
    <cellStyle name="常规 6 40 2 3 2" xfId="41401"/>
    <cellStyle name="常规 6 35 2 3 2" xfId="41402"/>
    <cellStyle name="常规 6 40 2 4" xfId="41403"/>
    <cellStyle name="常规 6 35 2 4" xfId="41404"/>
    <cellStyle name="常规 6 40 3" xfId="41405"/>
    <cellStyle name="常规 6 35 3" xfId="41406"/>
    <cellStyle name="常规 6 40 3 2" xfId="41407"/>
    <cellStyle name="常规 6 35 3 2" xfId="41408"/>
    <cellStyle name="常规 6 40 3 2 2" xfId="41409"/>
    <cellStyle name="常规 6 35 3 2 2" xfId="41410"/>
    <cellStyle name="常规 6 40 3 3" xfId="41411"/>
    <cellStyle name="常规 6 35 3 3" xfId="41412"/>
    <cellStyle name="常规 6 40 3 3 2" xfId="41413"/>
    <cellStyle name="常规 6 35 3 3 2" xfId="41414"/>
    <cellStyle name="常规 6 40 3 4" xfId="41415"/>
    <cellStyle name="常规 6 35 3 4" xfId="41416"/>
    <cellStyle name="常规 6 40 4" xfId="41417"/>
    <cellStyle name="常规 6 35 4" xfId="41418"/>
    <cellStyle name="常规 6 40 4 2" xfId="41419"/>
    <cellStyle name="常规 6 35 4 2" xfId="41420"/>
    <cellStyle name="常规 6 40 4 2 2" xfId="41421"/>
    <cellStyle name="常规 6 35 4 2 2" xfId="41422"/>
    <cellStyle name="常规 6 40 4 3" xfId="41423"/>
    <cellStyle name="常规 6 35 4 3" xfId="41424"/>
    <cellStyle name="常规 6 40 4 3 2" xfId="41425"/>
    <cellStyle name="常规 6 35 4 3 2" xfId="41426"/>
    <cellStyle name="常规 6 40 4 4" xfId="41427"/>
    <cellStyle name="常规 6 35 4 4" xfId="41428"/>
    <cellStyle name="常规 6 40 5" xfId="41429"/>
    <cellStyle name="常规 6 35 5" xfId="41430"/>
    <cellStyle name="常规 6 40 5 2" xfId="41431"/>
    <cellStyle name="常规 6 35 5 2" xfId="41432"/>
    <cellStyle name="常规 6 40 6" xfId="41433"/>
    <cellStyle name="常规 6 35 6" xfId="41434"/>
    <cellStyle name="常规 6 40 6 2" xfId="41435"/>
    <cellStyle name="常规 6 35 6 2" xfId="41436"/>
    <cellStyle name="常规 6 40 7" xfId="41437"/>
    <cellStyle name="常规 6 35 7" xfId="41438"/>
    <cellStyle name="常规 6 40 7 2" xfId="41439"/>
    <cellStyle name="常规 6 35 7 2" xfId="41440"/>
    <cellStyle name="常规 6 40 8" xfId="41441"/>
    <cellStyle name="常规 6 35 8" xfId="41442"/>
    <cellStyle name="常规 6 40 8 2" xfId="41443"/>
    <cellStyle name="常规 6 35 8 2" xfId="41444"/>
    <cellStyle name="常规 6 40 9" xfId="41445"/>
    <cellStyle name="常规 6 35 9" xfId="41446"/>
    <cellStyle name="常规 6 40 9 2" xfId="41447"/>
    <cellStyle name="常规 6 35 9 2" xfId="41448"/>
    <cellStyle name="常规 6 41" xfId="41449"/>
    <cellStyle name="常规 6 36" xfId="41450"/>
    <cellStyle name="强调文字颜色 4 8 7" xfId="41451"/>
    <cellStyle name="常规 6 41 10" xfId="41452"/>
    <cellStyle name="常规 6 36 10" xfId="41453"/>
    <cellStyle name="常规 6 41 10 2" xfId="41454"/>
    <cellStyle name="常规 6 36 10 2" xfId="41455"/>
    <cellStyle name="强调文字颜色 4 8 8" xfId="41456"/>
    <cellStyle name="常规 6 41 11" xfId="41457"/>
    <cellStyle name="常规 6 36 11" xfId="41458"/>
    <cellStyle name="常规 6 41 11 2" xfId="41459"/>
    <cellStyle name="常规 6 36 11 2" xfId="41460"/>
    <cellStyle name="常规 6 41 12" xfId="41461"/>
    <cellStyle name="常规 6 36 12" xfId="41462"/>
    <cellStyle name="常规 6 41 12 2" xfId="41463"/>
    <cellStyle name="常规 6 36 12 2" xfId="41464"/>
    <cellStyle name="输出 2 3 3 2" xfId="41465"/>
    <cellStyle name="常规 6 41 13" xfId="41466"/>
    <cellStyle name="常规 6 36 13" xfId="41467"/>
    <cellStyle name="常规 6 41 13 2" xfId="41468"/>
    <cellStyle name="常规 6 36 13 2" xfId="41469"/>
    <cellStyle name="输出 2 3 3 3" xfId="41470"/>
    <cellStyle name="常规 6 41 14" xfId="41471"/>
    <cellStyle name="常规 6 36 14" xfId="41472"/>
    <cellStyle name="常规 6 41 14 2" xfId="41473"/>
    <cellStyle name="常规 6 36 14 2" xfId="41474"/>
    <cellStyle name="输出 2 3 3 4" xfId="41475"/>
    <cellStyle name="常规 6 41 15" xfId="41476"/>
    <cellStyle name="常规 6 36 15" xfId="41477"/>
    <cellStyle name="常规 6 41 15 2" xfId="41478"/>
    <cellStyle name="常规 6 36 15 2" xfId="41479"/>
    <cellStyle name="输出 2 3 3 5" xfId="41480"/>
    <cellStyle name="常规 6 41 16" xfId="41481"/>
    <cellStyle name="常规 6 36 16" xfId="41482"/>
    <cellStyle name="常规 6 41 16 2" xfId="41483"/>
    <cellStyle name="常规 6 36 16 2" xfId="41484"/>
    <cellStyle name="输出 2 3 3 6" xfId="41485"/>
    <cellStyle name="常规 6 41 17" xfId="41486"/>
    <cellStyle name="常规 6 36 17" xfId="41487"/>
    <cellStyle name="常规 6 41 17 2" xfId="41488"/>
    <cellStyle name="常规 6 36 17 2" xfId="41489"/>
    <cellStyle name="常规 6 41 18" xfId="41490"/>
    <cellStyle name="常规 6 36 18" xfId="41491"/>
    <cellStyle name="常规 6 41 2" xfId="41492"/>
    <cellStyle name="常规 6 36 2" xfId="41493"/>
    <cellStyle name="常规 6 41 2 2" xfId="41494"/>
    <cellStyle name="常规 6 36 2 2" xfId="41495"/>
    <cellStyle name="常规 6 41 2 2 2" xfId="41496"/>
    <cellStyle name="常规 6 36 2 2 2" xfId="41497"/>
    <cellStyle name="常规 6 41 2 3" xfId="41498"/>
    <cellStyle name="常规 6 36 2 3" xfId="41499"/>
    <cellStyle name="常规 6 41 2 3 2" xfId="41500"/>
    <cellStyle name="常规 6 36 2 3 2" xfId="41501"/>
    <cellStyle name="常规 6 41 2 4" xfId="41502"/>
    <cellStyle name="常规 6 36 2 4" xfId="41503"/>
    <cellStyle name="常规 6 41 3" xfId="41504"/>
    <cellStyle name="常规 6 36 3" xfId="41505"/>
    <cellStyle name="常规 6 41 3 2" xfId="41506"/>
    <cellStyle name="常规 6 36 3 2" xfId="41507"/>
    <cellStyle name="常规 6 41 3 2 2" xfId="41508"/>
    <cellStyle name="常规 6 36 3 2 2" xfId="41509"/>
    <cellStyle name="常规 6 41 3 3" xfId="41510"/>
    <cellStyle name="常规 6 36 3 3" xfId="41511"/>
    <cellStyle name="常规 6 41 3 3 2" xfId="41512"/>
    <cellStyle name="常规 6 36 3 3 2" xfId="41513"/>
    <cellStyle name="常规 6 41 3 4" xfId="41514"/>
    <cellStyle name="常规 6 36 3 4" xfId="41515"/>
    <cellStyle name="常规 6 41 4" xfId="41516"/>
    <cellStyle name="常规 6 36 4" xfId="41517"/>
    <cellStyle name="常规 6 41 4 2" xfId="41518"/>
    <cellStyle name="常规 6 36 4 2" xfId="41519"/>
    <cellStyle name="常规 6 41 4 2 2" xfId="41520"/>
    <cellStyle name="常规 6 36 4 2 2" xfId="41521"/>
    <cellStyle name="常规 6 41 4 3" xfId="41522"/>
    <cellStyle name="常规 6 36 4 3" xfId="41523"/>
    <cellStyle name="常规 6 41 4 3 2" xfId="41524"/>
    <cellStyle name="常规 6 36 4 3 2" xfId="41525"/>
    <cellStyle name="常规 6 41 4 4" xfId="41526"/>
    <cellStyle name="常规 6 36 4 4" xfId="41527"/>
    <cellStyle name="常规 6 41 5" xfId="41528"/>
    <cellStyle name="常规 6 36 5" xfId="41529"/>
    <cellStyle name="常规 6 41 5 2" xfId="41530"/>
    <cellStyle name="常规 6 36 5 2" xfId="41531"/>
    <cellStyle name="常规 6 41 6" xfId="41532"/>
    <cellStyle name="常规 6 36 6" xfId="41533"/>
    <cellStyle name="常规 6 41 6 2" xfId="41534"/>
    <cellStyle name="常规 6 36 6 2" xfId="41535"/>
    <cellStyle name="常规 6 41 7" xfId="41536"/>
    <cellStyle name="常规 6 36 7" xfId="41537"/>
    <cellStyle name="常规 6 41 7 2" xfId="41538"/>
    <cellStyle name="常规 6 36 7 2" xfId="41539"/>
    <cellStyle name="常规 6 41 8" xfId="41540"/>
    <cellStyle name="常规 6 36 8" xfId="41541"/>
    <cellStyle name="常规 6 41 8 2" xfId="41542"/>
    <cellStyle name="常规 6 36 8 2" xfId="41543"/>
    <cellStyle name="常规 6 41 9" xfId="41544"/>
    <cellStyle name="常规 6 36 9" xfId="41545"/>
    <cellStyle name="常规 6 41 9 2" xfId="41546"/>
    <cellStyle name="常规 6 36 9 2" xfId="41547"/>
    <cellStyle name="常规 6 42 2 3 2" xfId="41548"/>
    <cellStyle name="常规 6 37 2 3 2" xfId="41549"/>
    <cellStyle name="常规 6 42 3 2 2" xfId="41550"/>
    <cellStyle name="常规 6 37 3 2 2" xfId="41551"/>
    <cellStyle name="常规 6 42 3 3 2" xfId="41552"/>
    <cellStyle name="常规 6 37 3 3 2" xfId="41553"/>
    <cellStyle name="常规 6 42 3 4" xfId="41554"/>
    <cellStyle name="常规 6 37 3 4" xfId="41555"/>
    <cellStyle name="常规 6 42 4 2 2" xfId="41556"/>
    <cellStyle name="常规 6 37 4 2 2" xfId="41557"/>
    <cellStyle name="常规 6 42 4 3 2" xfId="41558"/>
    <cellStyle name="常规 6 37 4 3 2" xfId="41559"/>
    <cellStyle name="常规 6 42 4 4" xfId="41560"/>
    <cellStyle name="常规 6 37 4 4" xfId="41561"/>
    <cellStyle name="常规 6 43 2 3 2" xfId="41562"/>
    <cellStyle name="常规 6 38 2 3 2" xfId="41563"/>
    <cellStyle name="常规 6 43 3 2 2" xfId="41564"/>
    <cellStyle name="常规 6 38 3 2 2" xfId="41565"/>
    <cellStyle name="常规 6 43 3 3 2" xfId="41566"/>
    <cellStyle name="常规 6 38 3 3 2" xfId="41567"/>
    <cellStyle name="常规 6 43 3 4" xfId="41568"/>
    <cellStyle name="常规 6 38 3 4" xfId="41569"/>
    <cellStyle name="常规 6 43 4 2 2" xfId="41570"/>
    <cellStyle name="常规 6 38 4 2 2" xfId="41571"/>
    <cellStyle name="常规 6 43 4 3 2" xfId="41572"/>
    <cellStyle name="常规 6 38 4 3 2" xfId="41573"/>
    <cellStyle name="常规 6 43 4 4" xfId="41574"/>
    <cellStyle name="常规 6 38 4 4" xfId="41575"/>
    <cellStyle name="常规 6 44 2 3 2" xfId="41576"/>
    <cellStyle name="常规 6 39 2 3 2" xfId="41577"/>
    <cellStyle name="好 6 6" xfId="41578"/>
    <cellStyle name="常规 6 44 3 2 2" xfId="41579"/>
    <cellStyle name="常规 6 39 3 2 2" xfId="41580"/>
    <cellStyle name="好 7 6" xfId="41581"/>
    <cellStyle name="常规 6 44 3 3 2" xfId="41582"/>
    <cellStyle name="常规 6 39 3 3 2" xfId="41583"/>
    <cellStyle name="常规 6 44 3 4" xfId="41584"/>
    <cellStyle name="常规 6 39 3 4" xfId="41585"/>
    <cellStyle name="常规 6 44 4 2 2" xfId="41586"/>
    <cellStyle name="常规 6 39 4 2 2" xfId="41587"/>
    <cellStyle name="常规 6 44 4 3" xfId="41588"/>
    <cellStyle name="常规 6 39 4 3" xfId="41589"/>
    <cellStyle name="常规 6 44 4 3 2" xfId="41590"/>
    <cellStyle name="常规 6 39 4 3 2" xfId="41591"/>
    <cellStyle name="常规 6 44 4 4" xfId="41592"/>
    <cellStyle name="常规 6 39 4 4" xfId="41593"/>
    <cellStyle name="常规 6 4 10 2" xfId="41594"/>
    <cellStyle name="常规 6 4 11" xfId="41595"/>
    <cellStyle name="常规 6 4 11 2" xfId="41596"/>
    <cellStyle name="常规 6 4 12" xfId="41597"/>
    <cellStyle name="常规 6 4 12 2" xfId="41598"/>
    <cellStyle name="常规 6 4 13" xfId="41599"/>
    <cellStyle name="常规 6 4 13 2" xfId="41600"/>
    <cellStyle name="常规 6 4 14" xfId="41601"/>
    <cellStyle name="常规 6 4 14 2" xfId="41602"/>
    <cellStyle name="常规 6 4 15" xfId="41603"/>
    <cellStyle name="常规 6 4 15 2" xfId="41604"/>
    <cellStyle name="常规 6 4 16" xfId="41605"/>
    <cellStyle name="常规 6 4 16 2" xfId="41606"/>
    <cellStyle name="常规 6 4 17" xfId="41607"/>
    <cellStyle name="常规 6 4 17 2" xfId="41608"/>
    <cellStyle name="常规 6 4 2 2" xfId="41609"/>
    <cellStyle name="常规 6 4 2 2 2" xfId="41610"/>
    <cellStyle name="常规 6 4 2 3" xfId="41611"/>
    <cellStyle name="常规 6 4 2 4" xfId="41612"/>
    <cellStyle name="常规 6 4 2 5" xfId="41613"/>
    <cellStyle name="常规 6 4 3" xfId="41614"/>
    <cellStyle name="常规 6 4 3 2" xfId="41615"/>
    <cellStyle name="常规 6 4 3 2 2" xfId="41616"/>
    <cellStyle name="常规 6 4 3 3" xfId="41617"/>
    <cellStyle name="常规 6 4 3 4" xfId="41618"/>
    <cellStyle name="常规 6 4 4" xfId="41619"/>
    <cellStyle name="常规 6 4 4 2" xfId="41620"/>
    <cellStyle name="常规 6 4 4 2 2" xfId="41621"/>
    <cellStyle name="常规 6 4 4 3" xfId="41622"/>
    <cellStyle name="常规 6 4 4 4" xfId="41623"/>
    <cellStyle name="常规 6 4 5" xfId="41624"/>
    <cellStyle name="常规 6 4 5 2" xfId="41625"/>
    <cellStyle name="常规 6 4 6" xfId="41626"/>
    <cellStyle name="常规 6 4 6 2" xfId="41627"/>
    <cellStyle name="常规 6 4 7" xfId="41628"/>
    <cellStyle name="常规 6 4 7 2" xfId="41629"/>
    <cellStyle name="常规 6 4 8" xfId="41630"/>
    <cellStyle name="常规 6 4 8 2" xfId="41631"/>
    <cellStyle name="常规 6 4 9" xfId="41632"/>
    <cellStyle name="常规 6 4 9 2" xfId="41633"/>
    <cellStyle name="常规 6 45 2 3 2" xfId="41634"/>
    <cellStyle name="强调文字颜色 1 4 8" xfId="41635"/>
    <cellStyle name="常规 6 45 3 2 2" xfId="41636"/>
    <cellStyle name="强调文字颜色 1 5 8" xfId="41637"/>
    <cellStyle name="常规 6 45 3 3 2" xfId="41638"/>
    <cellStyle name="常规 6 45 3 4" xfId="41639"/>
    <cellStyle name="强调文字颜色 2 4 8" xfId="41640"/>
    <cellStyle name="常规 6 45 4 2 2" xfId="41641"/>
    <cellStyle name="常规 6 45 4 3" xfId="41642"/>
    <cellStyle name="强调文字颜色 2 5 8" xfId="41643"/>
    <cellStyle name="常规 6 45 4 3 2" xfId="41644"/>
    <cellStyle name="常规 6 45 4 4" xfId="41645"/>
    <cellStyle name="常规 6 46 2 3 2" xfId="41646"/>
    <cellStyle name="常规 6 46 3 2 2" xfId="41647"/>
    <cellStyle name="常规 6 46 3 3" xfId="41648"/>
    <cellStyle name="常规 6 46 3 3 2" xfId="41649"/>
    <cellStyle name="常规 6 46 3 4" xfId="41650"/>
    <cellStyle name="常规 6 46 4 2 2" xfId="41651"/>
    <cellStyle name="常规 6 46 4 3" xfId="41652"/>
    <cellStyle name="常规 6 46 4 3 2" xfId="41653"/>
    <cellStyle name="常规 6 46 4 4" xfId="41654"/>
    <cellStyle name="常规 6 47 2 2 2" xfId="41655"/>
    <cellStyle name="常规 6 47 2 3" xfId="41656"/>
    <cellStyle name="常规 6 47 2 3 2" xfId="41657"/>
    <cellStyle name="常规 6 47 2 4" xfId="41658"/>
    <cellStyle name="常规 6 47 3 2 2" xfId="41659"/>
    <cellStyle name="常规 6 47 3 3" xfId="41660"/>
    <cellStyle name="常规 6 47 3 3 2" xfId="41661"/>
    <cellStyle name="常规 6 47 3 4" xfId="41662"/>
    <cellStyle name="常规 6 47 4 2 2" xfId="41663"/>
    <cellStyle name="常规 6 47 4 3" xfId="41664"/>
    <cellStyle name="常规 6 47 4 3 2" xfId="41665"/>
    <cellStyle name="常规 6 47 4 4" xfId="41666"/>
    <cellStyle name="常规 6 48 2 2 2" xfId="41667"/>
    <cellStyle name="常规 6 48 2 3" xfId="41668"/>
    <cellStyle name="常规 6 48 2 3 2" xfId="41669"/>
    <cellStyle name="常规 6 48 2 4" xfId="41670"/>
    <cellStyle name="常规 6 48 3 2 2" xfId="41671"/>
    <cellStyle name="常规 6 48 3 3" xfId="41672"/>
    <cellStyle name="常规 6 48 3 3 2" xfId="41673"/>
    <cellStyle name="常规 6 48 3 4" xfId="41674"/>
    <cellStyle name="常规 6 48 4 2 2" xfId="41675"/>
    <cellStyle name="常规 6 48 4 3" xfId="41676"/>
    <cellStyle name="常规 6 48 4 3 2" xfId="41677"/>
    <cellStyle name="常规 6 48 4 4" xfId="41678"/>
    <cellStyle name="常规 6 49 2 2 2" xfId="41679"/>
    <cellStyle name="常规 6 49 2 3" xfId="41680"/>
    <cellStyle name="常规 6 49 2 3 2" xfId="41681"/>
    <cellStyle name="常规 6 49 2 4" xfId="41682"/>
    <cellStyle name="常规 6 49 3 2 2" xfId="41683"/>
    <cellStyle name="常规 6 49 3 3" xfId="41684"/>
    <cellStyle name="常规 6 49 3 3 2" xfId="41685"/>
    <cellStyle name="常规 6 49 3 4" xfId="41686"/>
    <cellStyle name="常规 6 49 4 3" xfId="41687"/>
    <cellStyle name="常规 6 49 4 4" xfId="41688"/>
    <cellStyle name="常规 6 5 10" xfId="41689"/>
    <cellStyle name="常规 6 5 10 2" xfId="41690"/>
    <cellStyle name="常规 6 5 11" xfId="41691"/>
    <cellStyle name="常规 6 5 11 2" xfId="41692"/>
    <cellStyle name="常规 6 5 12" xfId="41693"/>
    <cellStyle name="常规 6 5 12 2" xfId="41694"/>
    <cellStyle name="常规 6 5 13" xfId="41695"/>
    <cellStyle name="常规 6 5 13 2" xfId="41696"/>
    <cellStyle name="常规 6 5 14" xfId="41697"/>
    <cellStyle name="常规 6 5 14 2" xfId="41698"/>
    <cellStyle name="常规 6 5 15" xfId="41699"/>
    <cellStyle name="常规 6 5 15 2" xfId="41700"/>
    <cellStyle name="常规 6 5 16" xfId="41701"/>
    <cellStyle name="常规 6 5 16 2" xfId="41702"/>
    <cellStyle name="常规 6 5 17" xfId="41703"/>
    <cellStyle name="常规 6 5 17 2" xfId="41704"/>
    <cellStyle name="常规 6 5 19" xfId="41705"/>
    <cellStyle name="常规 6 5 2 2" xfId="41706"/>
    <cellStyle name="常规 6 5 2 2 2" xfId="41707"/>
    <cellStyle name="常规 6 5 2 3" xfId="41708"/>
    <cellStyle name="常规 6 5 2 4" xfId="41709"/>
    <cellStyle name="常规 6 5 2 5" xfId="41710"/>
    <cellStyle name="常规 6 5 3" xfId="41711"/>
    <cellStyle name="常规 6 5 3 2" xfId="41712"/>
    <cellStyle name="常规 6 5 3 2 2" xfId="41713"/>
    <cellStyle name="常规 6 5 3 3" xfId="41714"/>
    <cellStyle name="常规 6 5 3 4" xfId="41715"/>
    <cellStyle name="常规 6 5 4" xfId="41716"/>
    <cellStyle name="常规 6 5 4 2" xfId="41717"/>
    <cellStyle name="常规 6 5 4 2 2" xfId="41718"/>
    <cellStyle name="常规 6 5 4 3" xfId="41719"/>
    <cellStyle name="常规 6 5 4 4" xfId="41720"/>
    <cellStyle name="常规 6 5 5" xfId="41721"/>
    <cellStyle name="常规 6 5 5 2" xfId="41722"/>
    <cellStyle name="常规 6 5 6" xfId="41723"/>
    <cellStyle name="常规 6 5 6 2" xfId="41724"/>
    <cellStyle name="常规 6 5 7" xfId="41725"/>
    <cellStyle name="常规 6 5 7 2" xfId="41726"/>
    <cellStyle name="常规 6 5 8" xfId="41727"/>
    <cellStyle name="常规 6 5 8 2" xfId="41728"/>
    <cellStyle name="常规 6 5 9" xfId="41729"/>
    <cellStyle name="常规 6 5 9 2" xfId="41730"/>
    <cellStyle name="常规 6 60" xfId="41731"/>
    <cellStyle name="常规 6 55" xfId="41732"/>
    <cellStyle name="常规 6 60 2" xfId="41733"/>
    <cellStyle name="常规 6 55 2" xfId="41734"/>
    <cellStyle name="常规 6 60 2 2" xfId="41735"/>
    <cellStyle name="常规 6 55 2 2" xfId="41736"/>
    <cellStyle name="常规 6 60 3" xfId="41737"/>
    <cellStyle name="常规 6 55 3" xfId="41738"/>
    <cellStyle name="常规 6 60 3 2" xfId="41739"/>
    <cellStyle name="常规 6 55 3 2" xfId="41740"/>
    <cellStyle name="常规 6 60 4" xfId="41741"/>
    <cellStyle name="常规 6 55 4" xfId="41742"/>
    <cellStyle name="常规 6 61" xfId="41743"/>
    <cellStyle name="常规 6 56" xfId="41744"/>
    <cellStyle name="常规 6 61 2" xfId="41745"/>
    <cellStyle name="常规 6 56 2" xfId="41746"/>
    <cellStyle name="常规 6 56 2 2" xfId="41747"/>
    <cellStyle name="常规 6 56 3" xfId="41748"/>
    <cellStyle name="常规 6 56 3 2" xfId="41749"/>
    <cellStyle name="常规 6 56 4" xfId="41750"/>
    <cellStyle name="常规 6 62" xfId="41751"/>
    <cellStyle name="常规 6 57" xfId="41752"/>
    <cellStyle name="常规 6 62 2" xfId="41753"/>
    <cellStyle name="常规 6 57 2" xfId="41754"/>
    <cellStyle name="常规 6 57 2 2" xfId="41755"/>
    <cellStyle name="常规 6 57 3" xfId="41756"/>
    <cellStyle name="常规 6 57 3 2" xfId="41757"/>
    <cellStyle name="常规 6 57 4" xfId="41758"/>
    <cellStyle name="常规 6 63" xfId="41759"/>
    <cellStyle name="常规 6 58" xfId="41760"/>
    <cellStyle name="常规 6 63 2" xfId="41761"/>
    <cellStyle name="常规 6 58 2" xfId="41762"/>
    <cellStyle name="常规 6 58 2 2" xfId="41763"/>
    <cellStyle name="常规 6 58 3" xfId="41764"/>
    <cellStyle name="常规 6 58 3 2" xfId="41765"/>
    <cellStyle name="常规 6 58 4" xfId="41766"/>
    <cellStyle name="常规 6 64" xfId="41767"/>
    <cellStyle name="常规 6 59" xfId="41768"/>
    <cellStyle name="常规 6 64 2" xfId="41769"/>
    <cellStyle name="常规 6 59 2" xfId="41770"/>
    <cellStyle name="常规 6 59 2 2" xfId="41771"/>
    <cellStyle name="常规 6 59 3" xfId="41772"/>
    <cellStyle name="常规 6 59 3 2" xfId="41773"/>
    <cellStyle name="常规 6 59 4" xfId="41774"/>
    <cellStyle name="常规 6 6 10" xfId="41775"/>
    <cellStyle name="常规 6 6 10 2" xfId="41776"/>
    <cellStyle name="常规 6 6 11" xfId="41777"/>
    <cellStyle name="常规 6 6 11 2" xfId="41778"/>
    <cellStyle name="常规 6 6 12" xfId="41779"/>
    <cellStyle name="常规 6 6 12 2" xfId="41780"/>
    <cellStyle name="常规 6 6 13" xfId="41781"/>
    <cellStyle name="常规 6 6 13 2" xfId="41782"/>
    <cellStyle name="常规 6 6 14" xfId="41783"/>
    <cellStyle name="常规 6 6 14 2" xfId="41784"/>
    <cellStyle name="常规 6 6 15" xfId="41785"/>
    <cellStyle name="常规 6 6 15 2" xfId="41786"/>
    <cellStyle name="常规 6 6 16" xfId="41787"/>
    <cellStyle name="常规 6 6 16 2" xfId="41788"/>
    <cellStyle name="常规 6 6 17" xfId="41789"/>
    <cellStyle name="常规 6 6 17 2" xfId="41790"/>
    <cellStyle name="常规 6 6 18" xfId="41791"/>
    <cellStyle name="常规 6 6 19" xfId="41792"/>
    <cellStyle name="常规 6 6 2 2" xfId="41793"/>
    <cellStyle name="常规 6 6 2 2 2" xfId="41794"/>
    <cellStyle name="常规 6 6 2 3" xfId="41795"/>
    <cellStyle name="常规 6 6 2 3 2" xfId="41796"/>
    <cellStyle name="常规 6 6 2 4" xfId="41797"/>
    <cellStyle name="常规 6 6 2 4 2" xfId="41798"/>
    <cellStyle name="常规 6 6 2 5" xfId="41799"/>
    <cellStyle name="常规 6 6 3" xfId="41800"/>
    <cellStyle name="常规 6 6 3 2" xfId="41801"/>
    <cellStyle name="常规 6 6 3 2 2" xfId="41802"/>
    <cellStyle name="常规 6 6 3 3" xfId="41803"/>
    <cellStyle name="常规 6 6 3 3 2" xfId="41804"/>
    <cellStyle name="常规 6 6 3 4" xfId="41805"/>
    <cellStyle name="常规 6 6 4" xfId="41806"/>
    <cellStyle name="常规 6 6 4 2" xfId="41807"/>
    <cellStyle name="常规 6 6 4 2 2" xfId="41808"/>
    <cellStyle name="常规 6 6 4 3" xfId="41809"/>
    <cellStyle name="常规 6 6 4 4" xfId="41810"/>
    <cellStyle name="常规 6 6 5" xfId="41811"/>
    <cellStyle name="常规 6 6 5 2" xfId="41812"/>
    <cellStyle name="常规 6 6 6" xfId="41813"/>
    <cellStyle name="常规 6 6 6 2" xfId="41814"/>
    <cellStyle name="常规 6 6 7" xfId="41815"/>
    <cellStyle name="常规 6 6 7 2" xfId="41816"/>
    <cellStyle name="常规 6 6 8" xfId="41817"/>
    <cellStyle name="常规 6 6 8 2" xfId="41818"/>
    <cellStyle name="常规 6 6 9" xfId="41819"/>
    <cellStyle name="常规 6 6 9 2" xfId="41820"/>
    <cellStyle name="常规 6 70" xfId="41821"/>
    <cellStyle name="常规 6 65" xfId="41822"/>
    <cellStyle name="常规 6 70 2" xfId="41823"/>
    <cellStyle name="常规 6 65 2" xfId="41824"/>
    <cellStyle name="常规 6 71" xfId="41825"/>
    <cellStyle name="常规 6 66" xfId="41826"/>
    <cellStyle name="常规 6 71 2" xfId="41827"/>
    <cellStyle name="常规 6 66 2" xfId="41828"/>
    <cellStyle name="常规 6 72 2" xfId="41829"/>
    <cellStyle name="常规 6 67 2" xfId="41830"/>
    <cellStyle name="常规 6 73" xfId="41831"/>
    <cellStyle name="常规 6 68" xfId="41832"/>
    <cellStyle name="常规 6 73 2" xfId="41833"/>
    <cellStyle name="常规 6 68 2" xfId="41834"/>
    <cellStyle name="常规 6 74" xfId="41835"/>
    <cellStyle name="常规 6 69" xfId="41836"/>
    <cellStyle name="常规 6 74 2" xfId="41837"/>
    <cellStyle name="常规 6 69 2" xfId="41838"/>
    <cellStyle name="常规 6 7 10" xfId="41839"/>
    <cellStyle name="常规 6 7 10 2" xfId="41840"/>
    <cellStyle name="常规 6 7 11" xfId="41841"/>
    <cellStyle name="常规 6 7 11 2" xfId="41842"/>
    <cellStyle name="常规 6 7 12" xfId="41843"/>
    <cellStyle name="常规 6 7 12 2" xfId="41844"/>
    <cellStyle name="常规 6 7 13" xfId="41845"/>
    <cellStyle name="常规 6 7 13 2" xfId="41846"/>
    <cellStyle name="常规 6 7 14" xfId="41847"/>
    <cellStyle name="常规 6 7 14 2" xfId="41848"/>
    <cellStyle name="常规 6 7 15" xfId="41849"/>
    <cellStyle name="常规 6 7 15 2" xfId="41850"/>
    <cellStyle name="常规 6 7 16" xfId="41851"/>
    <cellStyle name="常规 6 7 16 2" xfId="41852"/>
    <cellStyle name="常规 6 7 17" xfId="41853"/>
    <cellStyle name="常规 6 7 17 2" xfId="41854"/>
    <cellStyle name="常规 6 7 18" xfId="41855"/>
    <cellStyle name="常规 6 7 19" xfId="41856"/>
    <cellStyle name="常规 6 7 2 2" xfId="41857"/>
    <cellStyle name="常规 6 7 2 2 2" xfId="41858"/>
    <cellStyle name="常规 6 7 2 3" xfId="41859"/>
    <cellStyle name="常规 6 7 2 4" xfId="41860"/>
    <cellStyle name="常规 6 7 2 5" xfId="41861"/>
    <cellStyle name="常规 6 7 3" xfId="41862"/>
    <cellStyle name="常规 6 7 3 2" xfId="41863"/>
    <cellStyle name="常规 6 7 3 2 2" xfId="41864"/>
    <cellStyle name="常规 6 7 3 3" xfId="41865"/>
    <cellStyle name="常规 6 7 3 4" xfId="41866"/>
    <cellStyle name="常规 6 7 4" xfId="41867"/>
    <cellStyle name="常规 6 7 4 2" xfId="41868"/>
    <cellStyle name="常规 6 7 4 2 2" xfId="41869"/>
    <cellStyle name="常规 6 7 4 3" xfId="41870"/>
    <cellStyle name="常规 6 7 4 4" xfId="41871"/>
    <cellStyle name="常规 6 7 5" xfId="41872"/>
    <cellStyle name="常规 6 7 5 2" xfId="41873"/>
    <cellStyle name="常规 6 7 6" xfId="41874"/>
    <cellStyle name="常规 6 7 6 2" xfId="41875"/>
    <cellStyle name="常规 6 7 7" xfId="41876"/>
    <cellStyle name="常规 6 7 7 2" xfId="41877"/>
    <cellStyle name="常规 6 7 8" xfId="41878"/>
    <cellStyle name="常规 6 7 8 2" xfId="41879"/>
    <cellStyle name="常规 6 7 9" xfId="41880"/>
    <cellStyle name="常规 6 7 9 2" xfId="41881"/>
    <cellStyle name="常规 6 80" xfId="41882"/>
    <cellStyle name="常规 6 75" xfId="41883"/>
    <cellStyle name="常规 6 81" xfId="41884"/>
    <cellStyle name="常规 6 76" xfId="41885"/>
    <cellStyle name="常规 6 82" xfId="41886"/>
    <cellStyle name="常规 6 77" xfId="41887"/>
    <cellStyle name="常规 6 83" xfId="41888"/>
    <cellStyle name="常规 6 78" xfId="41889"/>
    <cellStyle name="常规 6 84" xfId="41890"/>
    <cellStyle name="常规 6 79" xfId="41891"/>
    <cellStyle name="常规 6 79 2" xfId="41892"/>
    <cellStyle name="常规 6 8 10" xfId="41893"/>
    <cellStyle name="常规 6 8 10 2" xfId="41894"/>
    <cellStyle name="常规 6 8 11" xfId="41895"/>
    <cellStyle name="常规 6 8 11 2" xfId="41896"/>
    <cellStyle name="常规 6 8 12" xfId="41897"/>
    <cellStyle name="常规 6 8 12 2" xfId="41898"/>
    <cellStyle name="常规 6 8 13" xfId="41899"/>
    <cellStyle name="常规 6 8 14" xfId="41900"/>
    <cellStyle name="常规 6 8 14 2" xfId="41901"/>
    <cellStyle name="常规 6 8 15" xfId="41902"/>
    <cellStyle name="常规 6 8 15 2" xfId="41903"/>
    <cellStyle name="常规 6 8 16" xfId="41904"/>
    <cellStyle name="常规 6 8 16 2" xfId="41905"/>
    <cellStyle name="常规 6 8 17" xfId="41906"/>
    <cellStyle name="常规 6 8 17 2" xfId="41907"/>
    <cellStyle name="常规 6 85" xfId="41908"/>
    <cellStyle name="常规 6 86" xfId="41909"/>
    <cellStyle name="常规 6 9 10 2" xfId="41910"/>
    <cellStyle name="常规 6 9 11" xfId="41911"/>
    <cellStyle name="常规 6 9 11 2" xfId="41912"/>
    <cellStyle name="常规 6 9 12" xfId="41913"/>
    <cellStyle name="常规 6 9 12 2" xfId="41914"/>
    <cellStyle name="常规 6 9 13" xfId="41915"/>
    <cellStyle name="常规 6 9 13 2" xfId="41916"/>
    <cellStyle name="常规 6 9 14" xfId="41917"/>
    <cellStyle name="常规 6 9 14 2" xfId="41918"/>
    <cellStyle name="常规 6 9 15" xfId="41919"/>
    <cellStyle name="常规 6 9 15 2" xfId="41920"/>
    <cellStyle name="常规 6 9 16" xfId="41921"/>
    <cellStyle name="常规 6 9 16 2" xfId="41922"/>
    <cellStyle name="常规 6 9 17" xfId="41923"/>
    <cellStyle name="常规 6 9 17 2" xfId="41924"/>
    <cellStyle name="常规 6 9 18" xfId="41925"/>
    <cellStyle name="常规 6 9 2 2" xfId="41926"/>
    <cellStyle name="常规 6 9 2 2 2" xfId="41927"/>
    <cellStyle name="常规 6 9 2 3" xfId="41928"/>
    <cellStyle name="常规 8 23 10" xfId="41929"/>
    <cellStyle name="常规 8 18 10" xfId="41930"/>
    <cellStyle name="常规 6 9 2 3 2" xfId="41931"/>
    <cellStyle name="常规 6 9 2 4" xfId="41932"/>
    <cellStyle name="常规 6 9 2 5" xfId="41933"/>
    <cellStyle name="常规 6 9 3" xfId="41934"/>
    <cellStyle name="常规 6 9 3 2" xfId="41935"/>
    <cellStyle name="常规 6 9 3 2 2" xfId="41936"/>
    <cellStyle name="常规 6 9 3 3" xfId="41937"/>
    <cellStyle name="常规 8 33 10" xfId="41938"/>
    <cellStyle name="常规 8 28 10" xfId="41939"/>
    <cellStyle name="常规 6 9 3 3 2" xfId="41940"/>
    <cellStyle name="常规 6 9 3 4" xfId="41941"/>
    <cellStyle name="常规 6 9 4" xfId="41942"/>
    <cellStyle name="常规 6 9 4 2" xfId="41943"/>
    <cellStyle name="常规 6 9 4 2 2" xfId="41944"/>
    <cellStyle name="常规 6 9 4 3" xfId="41945"/>
    <cellStyle name="常规 8 43 10" xfId="41946"/>
    <cellStyle name="常规 8 38 10" xfId="41947"/>
    <cellStyle name="常规 6 9 4 3 2" xfId="41948"/>
    <cellStyle name="常规 6 9 4 4" xfId="41949"/>
    <cellStyle name="常规 6 9 5" xfId="41950"/>
    <cellStyle name="常规 6 9 5 2" xfId="41951"/>
    <cellStyle name="常规 6 9 6" xfId="41952"/>
    <cellStyle name="常规 6 9 6 2" xfId="41953"/>
    <cellStyle name="常规 6 9 7" xfId="41954"/>
    <cellStyle name="常规 6 9 7 2" xfId="41955"/>
    <cellStyle name="常规 6 9 8" xfId="41956"/>
    <cellStyle name="常规 6 9 8 2" xfId="41957"/>
    <cellStyle name="常规 6 9 9" xfId="41958"/>
    <cellStyle name="常规 6 9 9 2" xfId="41959"/>
    <cellStyle name="常规 60 18 2" xfId="41960"/>
    <cellStyle name="常规 60 24" xfId="41961"/>
    <cellStyle name="常规 60 19" xfId="41962"/>
    <cellStyle name="常规 60 2 5" xfId="41963"/>
    <cellStyle name="常规 60 3 5" xfId="41964"/>
    <cellStyle name="常规 60 4 5" xfId="41965"/>
    <cellStyle name="常规 60 5 3" xfId="41966"/>
    <cellStyle name="常规 62 18 2" xfId="41967"/>
    <cellStyle name="常规 9 42 10" xfId="41968"/>
    <cellStyle name="常规 9 37 10" xfId="41969"/>
    <cellStyle name="常规 63 2 10" xfId="41970"/>
    <cellStyle name="常规 9 42 6" xfId="41971"/>
    <cellStyle name="常规 9 37 6" xfId="41972"/>
    <cellStyle name="常规 63 2 6" xfId="41973"/>
    <cellStyle name="常规 9 42 7" xfId="41974"/>
    <cellStyle name="常规 9 37 7" xfId="41975"/>
    <cellStyle name="常规 63 2 7" xfId="41976"/>
    <cellStyle name="常规 9 42 8" xfId="41977"/>
    <cellStyle name="常规 9 37 8" xfId="41978"/>
    <cellStyle name="常规 63 2 8" xfId="41979"/>
    <cellStyle name="注释 10 10" xfId="41980"/>
    <cellStyle name="常规 9 42 9" xfId="41981"/>
    <cellStyle name="常规 9 37 9" xfId="41982"/>
    <cellStyle name="常规 63 2 9" xfId="41983"/>
    <cellStyle name="常规 63 30" xfId="41984"/>
    <cellStyle name="常规 63 25" xfId="41985"/>
    <cellStyle name="常规 63 31" xfId="41986"/>
    <cellStyle name="常规 63 26" xfId="41987"/>
    <cellStyle name="常规 63 32" xfId="41988"/>
    <cellStyle name="常规 63 27" xfId="41989"/>
    <cellStyle name="常规 63 33" xfId="41990"/>
    <cellStyle name="常规 63 28" xfId="41991"/>
    <cellStyle name="常规 63 34" xfId="41992"/>
    <cellStyle name="常规 63 29" xfId="41993"/>
    <cellStyle name="常规 63 35" xfId="41994"/>
    <cellStyle name="常规 63 36" xfId="41995"/>
    <cellStyle name="常规 9 8 2" xfId="41996"/>
    <cellStyle name="常规 63 37" xfId="41997"/>
    <cellStyle name="常规 70" xfId="41998"/>
    <cellStyle name="常规 65" xfId="41999"/>
    <cellStyle name="常规 70 10" xfId="42000"/>
    <cellStyle name="常规 65 10" xfId="42001"/>
    <cellStyle name="常规 70 10 2" xfId="42002"/>
    <cellStyle name="常规 65 10 2" xfId="42003"/>
    <cellStyle name="常规 81 2 2" xfId="42004"/>
    <cellStyle name="常规 76 2 2" xfId="42005"/>
    <cellStyle name="常规 70 11" xfId="42006"/>
    <cellStyle name="常规 65 11" xfId="42007"/>
    <cellStyle name="常规 81 2 2 2" xfId="42008"/>
    <cellStyle name="常规 76 2 2 2" xfId="42009"/>
    <cellStyle name="常规 70 11 2" xfId="42010"/>
    <cellStyle name="常规 65 11 2" xfId="42011"/>
    <cellStyle name="常规 81 2 3" xfId="42012"/>
    <cellStyle name="常规 76 2 3" xfId="42013"/>
    <cellStyle name="常规 70 12" xfId="42014"/>
    <cellStyle name="常规 65 12" xfId="42015"/>
    <cellStyle name="常规 81 2 3 2" xfId="42016"/>
    <cellStyle name="常规 76 2 3 2" xfId="42017"/>
    <cellStyle name="常规 70 12 2" xfId="42018"/>
    <cellStyle name="常规 65 12 2" xfId="42019"/>
    <cellStyle name="常规 9 12 14 2" xfId="42020"/>
    <cellStyle name="常规 81 2 4" xfId="42021"/>
    <cellStyle name="常规 76 2 4" xfId="42022"/>
    <cellStyle name="常规 70 13" xfId="42023"/>
    <cellStyle name="常规 65 13" xfId="42024"/>
    <cellStyle name="常规 70 13 2" xfId="42025"/>
    <cellStyle name="常规 65 13 2" xfId="42026"/>
    <cellStyle name="常规 70 14" xfId="42027"/>
    <cellStyle name="常规 65 14" xfId="42028"/>
    <cellStyle name="常规 65 14 2" xfId="42029"/>
    <cellStyle name="常规 65 20" xfId="42030"/>
    <cellStyle name="常规 65 15" xfId="42031"/>
    <cellStyle name="常规 65 15 2" xfId="42032"/>
    <cellStyle name="常规 65 21" xfId="42033"/>
    <cellStyle name="常规 65 16" xfId="42034"/>
    <cellStyle name="常规 65 16 2" xfId="42035"/>
    <cellStyle name="常规 65 22" xfId="42036"/>
    <cellStyle name="常规 65 17" xfId="42037"/>
    <cellStyle name="常规 65 17 2" xfId="42038"/>
    <cellStyle name="常规 65 23" xfId="42039"/>
    <cellStyle name="常规 65 18" xfId="42040"/>
    <cellStyle name="常规 65 19" xfId="42041"/>
    <cellStyle name="常规 70 2" xfId="42042"/>
    <cellStyle name="常规 65 2" xfId="42043"/>
    <cellStyle name="常规 70 3" xfId="42044"/>
    <cellStyle name="常规 65 3" xfId="42045"/>
    <cellStyle name="常规 70 4" xfId="42046"/>
    <cellStyle name="常规 65 4" xfId="42047"/>
    <cellStyle name="常规 70 4 2" xfId="42048"/>
    <cellStyle name="常规 65 4 2" xfId="42049"/>
    <cellStyle name="常规 65 4 2 2" xfId="42050"/>
    <cellStyle name="常规 65 4 3" xfId="42051"/>
    <cellStyle name="常规 65 4 3 2" xfId="42052"/>
    <cellStyle name="常规 65 4 4" xfId="42053"/>
    <cellStyle name="常规 70 5" xfId="42054"/>
    <cellStyle name="常规 65 5" xfId="42055"/>
    <cellStyle name="常规 70 5 2" xfId="42056"/>
    <cellStyle name="常规 65 5 2" xfId="42057"/>
    <cellStyle name="常规 70 6" xfId="42058"/>
    <cellStyle name="常规 65 6" xfId="42059"/>
    <cellStyle name="常规 70 6 2" xfId="42060"/>
    <cellStyle name="常规 65 6 2" xfId="42061"/>
    <cellStyle name="常规 70 7" xfId="42062"/>
    <cellStyle name="常规 65 7" xfId="42063"/>
    <cellStyle name="常规 70 8" xfId="42064"/>
    <cellStyle name="常规 65 8" xfId="42065"/>
    <cellStyle name="常规 70 9" xfId="42066"/>
    <cellStyle name="常规 65 9" xfId="42067"/>
    <cellStyle name="常规 70 9 2" xfId="42068"/>
    <cellStyle name="常规 65 9 2" xfId="42069"/>
    <cellStyle name="常规 71" xfId="42070"/>
    <cellStyle name="常规 66" xfId="42071"/>
    <cellStyle name="常规 71 10" xfId="42072"/>
    <cellStyle name="常规 66 10" xfId="42073"/>
    <cellStyle name="常规 71 10 2" xfId="42074"/>
    <cellStyle name="常规 66 10 2" xfId="42075"/>
    <cellStyle name="常规 76 7 2" xfId="42076"/>
    <cellStyle name="常规 71 11" xfId="42077"/>
    <cellStyle name="常规 66 11" xfId="42078"/>
    <cellStyle name="常规 71 11 2" xfId="42079"/>
    <cellStyle name="常规 66 11 2" xfId="42080"/>
    <cellStyle name="常规 71 12" xfId="42081"/>
    <cellStyle name="常规 66 12" xfId="42082"/>
    <cellStyle name="常规 71 12 2" xfId="42083"/>
    <cellStyle name="常规 66 12 2" xfId="42084"/>
    <cellStyle name="常规 71 13" xfId="42085"/>
    <cellStyle name="常规 66 13" xfId="42086"/>
    <cellStyle name="常规 71 13 2" xfId="42087"/>
    <cellStyle name="常规 66 13 2" xfId="42088"/>
    <cellStyle name="常规 71 14" xfId="42089"/>
    <cellStyle name="常规 66 14" xfId="42090"/>
    <cellStyle name="常规 71 2" xfId="42091"/>
    <cellStyle name="常规 66 2" xfId="42092"/>
    <cellStyle name="常规 71 3" xfId="42093"/>
    <cellStyle name="常规 66 3" xfId="42094"/>
    <cellStyle name="常规 71 4" xfId="42095"/>
    <cellStyle name="常规 66 4" xfId="42096"/>
    <cellStyle name="常规 71 4 2" xfId="42097"/>
    <cellStyle name="常规 66 4 2" xfId="42098"/>
    <cellStyle name="常规 71 5" xfId="42099"/>
    <cellStyle name="常规 66 5" xfId="42100"/>
    <cellStyle name="常规 71 5 2" xfId="42101"/>
    <cellStyle name="常规 66 5 2" xfId="42102"/>
    <cellStyle name="常规 71 6" xfId="42103"/>
    <cellStyle name="常规 66 6" xfId="42104"/>
    <cellStyle name="常规 71 6 2" xfId="42105"/>
    <cellStyle name="常规 66 6 2" xfId="42106"/>
    <cellStyle name="常规 71 7" xfId="42107"/>
    <cellStyle name="常规 66 7" xfId="42108"/>
    <cellStyle name="常规 71 8" xfId="42109"/>
    <cellStyle name="常规 66 8" xfId="42110"/>
    <cellStyle name="常规 71 8 2" xfId="42111"/>
    <cellStyle name="常规 66 8 2" xfId="42112"/>
    <cellStyle name="常规 71 9" xfId="42113"/>
    <cellStyle name="常规 66 9" xfId="42114"/>
    <cellStyle name="常规 71 9 2" xfId="42115"/>
    <cellStyle name="常规 66 9 2" xfId="42116"/>
    <cellStyle name="常规 72" xfId="42117"/>
    <cellStyle name="常规 67" xfId="42118"/>
    <cellStyle name="常规 72 10 2" xfId="42119"/>
    <cellStyle name="常规 67 10 2" xfId="42120"/>
    <cellStyle name="常规 72 11 2" xfId="42121"/>
    <cellStyle name="常规 67 11 2" xfId="42122"/>
    <cellStyle name="常规 72 12 2" xfId="42123"/>
    <cellStyle name="常规 67 12 2" xfId="42124"/>
    <cellStyle name="常规 72 13" xfId="42125"/>
    <cellStyle name="常规 67 13" xfId="42126"/>
    <cellStyle name="常规 72 13 2" xfId="42127"/>
    <cellStyle name="常规 67 13 2" xfId="42128"/>
    <cellStyle name="常规 72 14" xfId="42129"/>
    <cellStyle name="常规 67 14" xfId="42130"/>
    <cellStyle name="常规 72 2" xfId="42131"/>
    <cellStyle name="常规 67 2" xfId="42132"/>
    <cellStyle name="常规 72 3" xfId="42133"/>
    <cellStyle name="常规 67 3" xfId="42134"/>
    <cellStyle name="常规 72 3 2" xfId="42135"/>
    <cellStyle name="常规 67 3 2" xfId="42136"/>
    <cellStyle name="常规 72 3 2 2" xfId="42137"/>
    <cellStyle name="常规 67 3 2 2" xfId="42138"/>
    <cellStyle name="常规 72 3 3" xfId="42139"/>
    <cellStyle name="常规 67 3 3" xfId="42140"/>
    <cellStyle name="常规 72 3 3 2" xfId="42141"/>
    <cellStyle name="常规 67 3 3 2" xfId="42142"/>
    <cellStyle name="常规 72 3 4" xfId="42143"/>
    <cellStyle name="常规 67 3 4" xfId="42144"/>
    <cellStyle name="常规 72 4" xfId="42145"/>
    <cellStyle name="常规 67 4" xfId="42146"/>
    <cellStyle name="常规 72 4 2" xfId="42147"/>
    <cellStyle name="常规 67 4 2" xfId="42148"/>
    <cellStyle name="常规 72 5" xfId="42149"/>
    <cellStyle name="常规 67 5" xfId="42150"/>
    <cellStyle name="常规 72 5 2" xfId="42151"/>
    <cellStyle name="常规 67 5 2" xfId="42152"/>
    <cellStyle name="常规 72 6" xfId="42153"/>
    <cellStyle name="常规 67 6" xfId="42154"/>
    <cellStyle name="常规 72 6 2" xfId="42155"/>
    <cellStyle name="常规 67 6 2" xfId="42156"/>
    <cellStyle name="常规 72 7" xfId="42157"/>
    <cellStyle name="常规 67 7" xfId="42158"/>
    <cellStyle name="常规 72 8" xfId="42159"/>
    <cellStyle name="常规 67 8" xfId="42160"/>
    <cellStyle name="常规 72 9" xfId="42161"/>
    <cellStyle name="常规 67 9" xfId="42162"/>
    <cellStyle name="常规 72 9 2" xfId="42163"/>
    <cellStyle name="常规 67 9 2" xfId="42164"/>
    <cellStyle name="常规 73" xfId="42165"/>
    <cellStyle name="常规 68" xfId="42166"/>
    <cellStyle name="常规 73 10" xfId="42167"/>
    <cellStyle name="常规 68 10" xfId="42168"/>
    <cellStyle name="常规 73 10 2" xfId="42169"/>
    <cellStyle name="常规 68 10 2" xfId="42170"/>
    <cellStyle name="常规 73 11 2" xfId="42171"/>
    <cellStyle name="常规 68 11 2" xfId="42172"/>
    <cellStyle name="常规 73 12" xfId="42173"/>
    <cellStyle name="常规 68 12" xfId="42174"/>
    <cellStyle name="常规 73 12 2" xfId="42175"/>
    <cellStyle name="常规 68 12 2" xfId="42176"/>
    <cellStyle name="常规 73 13" xfId="42177"/>
    <cellStyle name="常规 68 13" xfId="42178"/>
    <cellStyle name="常规 73 13 2" xfId="42179"/>
    <cellStyle name="常规 68 13 2" xfId="42180"/>
    <cellStyle name="常规 73 14" xfId="42181"/>
    <cellStyle name="常规 68 14" xfId="42182"/>
    <cellStyle name="常规 73 2" xfId="42183"/>
    <cellStyle name="常规 68 2" xfId="42184"/>
    <cellStyle name="常规 73 3" xfId="42185"/>
    <cellStyle name="常规 68 3" xfId="42186"/>
    <cellStyle name="常规 73 3 2" xfId="42187"/>
    <cellStyle name="常规 68 3 2" xfId="42188"/>
    <cellStyle name="常规 73 3 2 2" xfId="42189"/>
    <cellStyle name="常规 68 3 2 2" xfId="42190"/>
    <cellStyle name="常规 73 3 3" xfId="42191"/>
    <cellStyle name="常规 68 3 3" xfId="42192"/>
    <cellStyle name="常规 73 3 3 2" xfId="42193"/>
    <cellStyle name="常规 68 3 3 2" xfId="42194"/>
    <cellStyle name="常规 73 3 4" xfId="42195"/>
    <cellStyle name="常规 68 3 4" xfId="42196"/>
    <cellStyle name="常规 73 4" xfId="42197"/>
    <cellStyle name="常规 68 4" xfId="42198"/>
    <cellStyle name="常规 73 4 2" xfId="42199"/>
    <cellStyle name="常规 68 4 2" xfId="42200"/>
    <cellStyle name="常规 73 5" xfId="42201"/>
    <cellStyle name="常规 68 5" xfId="42202"/>
    <cellStyle name="常规 73 5 2" xfId="42203"/>
    <cellStyle name="常规 68 5 2" xfId="42204"/>
    <cellStyle name="常规 73 6" xfId="42205"/>
    <cellStyle name="常规 68 6" xfId="42206"/>
    <cellStyle name="常规 73 6 2" xfId="42207"/>
    <cellStyle name="常规 68 6 2" xfId="42208"/>
    <cellStyle name="常规 73 7" xfId="42209"/>
    <cellStyle name="常规 68 7" xfId="42210"/>
    <cellStyle name="常规 73 8" xfId="42211"/>
    <cellStyle name="常规 68 8" xfId="42212"/>
    <cellStyle name="常规 73 8 2" xfId="42213"/>
    <cellStyle name="常规 68 8 2" xfId="42214"/>
    <cellStyle name="常规 73 9" xfId="42215"/>
    <cellStyle name="常规 68 9" xfId="42216"/>
    <cellStyle name="常规 73 9 2" xfId="42217"/>
    <cellStyle name="常规 68 9 2" xfId="42218"/>
    <cellStyle name="常规 74" xfId="42219"/>
    <cellStyle name="常规 69" xfId="42220"/>
    <cellStyle name="常规 74 10" xfId="42221"/>
    <cellStyle name="常规 69 10" xfId="42222"/>
    <cellStyle name="常规 74 10 2" xfId="42223"/>
    <cellStyle name="常规 69 10 2" xfId="42224"/>
    <cellStyle name="常规 74 11" xfId="42225"/>
    <cellStyle name="常规 69 11" xfId="42226"/>
    <cellStyle name="常规 74 11 2" xfId="42227"/>
    <cellStyle name="常规 69 11 2" xfId="42228"/>
    <cellStyle name="常规 74 12" xfId="42229"/>
    <cellStyle name="常规 69 12" xfId="42230"/>
    <cellStyle name="常规 74 12 2" xfId="42231"/>
    <cellStyle name="常规 69 12 2" xfId="42232"/>
    <cellStyle name="常规 74 13" xfId="42233"/>
    <cellStyle name="常规 69 13" xfId="42234"/>
    <cellStyle name="常规 74 13 2" xfId="42235"/>
    <cellStyle name="常规 69 13 2" xfId="42236"/>
    <cellStyle name="常规 74 14" xfId="42237"/>
    <cellStyle name="常规 69 14" xfId="42238"/>
    <cellStyle name="常规 74 2" xfId="42239"/>
    <cellStyle name="常规 69 2" xfId="42240"/>
    <cellStyle name="常规 74 3" xfId="42241"/>
    <cellStyle name="常规 69 3" xfId="42242"/>
    <cellStyle name="常规 74 3 2" xfId="42243"/>
    <cellStyle name="常规 69 3 2" xfId="42244"/>
    <cellStyle name="常规 74 3 2 2" xfId="42245"/>
    <cellStyle name="常规 69 3 2 2" xfId="42246"/>
    <cellStyle name="常规 74 3 3" xfId="42247"/>
    <cellStyle name="常规 69 3 3" xfId="42248"/>
    <cellStyle name="常规 74 3 3 2" xfId="42249"/>
    <cellStyle name="常规 69 3 3 2" xfId="42250"/>
    <cellStyle name="常规 74 3 4" xfId="42251"/>
    <cellStyle name="常规 69 3 4" xfId="42252"/>
    <cellStyle name="常规 74 4" xfId="42253"/>
    <cellStyle name="常规 69 4" xfId="42254"/>
    <cellStyle name="常规 74 4 2" xfId="42255"/>
    <cellStyle name="常规 69 4 2" xfId="42256"/>
    <cellStyle name="常规 74 5" xfId="42257"/>
    <cellStyle name="常规 69 5" xfId="42258"/>
    <cellStyle name="常规 74 5 2" xfId="42259"/>
    <cellStyle name="常规 69 5 2" xfId="42260"/>
    <cellStyle name="常规 74 6" xfId="42261"/>
    <cellStyle name="常规 69 6" xfId="42262"/>
    <cellStyle name="常规 74 6 2" xfId="42263"/>
    <cellStyle name="常规 69 6 2" xfId="42264"/>
    <cellStyle name="常规 74 7" xfId="42265"/>
    <cellStyle name="常规 69 7" xfId="42266"/>
    <cellStyle name="常规 74 8" xfId="42267"/>
    <cellStyle name="常规 69 8" xfId="42268"/>
    <cellStyle name="常规 74 8 2" xfId="42269"/>
    <cellStyle name="常规 69 8 2" xfId="42270"/>
    <cellStyle name="常规 74 9" xfId="42271"/>
    <cellStyle name="常规 69 9" xfId="42272"/>
    <cellStyle name="常规 74 9 2" xfId="42273"/>
    <cellStyle name="常规 69 9 2" xfId="42274"/>
    <cellStyle name="常规 7" xfId="42275"/>
    <cellStyle name="常规 7 10" xfId="42276"/>
    <cellStyle name="常规 7 10 10" xfId="42277"/>
    <cellStyle name="常规 7 10 10 2" xfId="42278"/>
    <cellStyle name="常规 7 10 11" xfId="42279"/>
    <cellStyle name="常规 7 10 11 2" xfId="42280"/>
    <cellStyle name="常规 7 10 12" xfId="42281"/>
    <cellStyle name="常规 7 10 12 2" xfId="42282"/>
    <cellStyle name="常规 7 10 13" xfId="42283"/>
    <cellStyle name="常规 7 10 13 2" xfId="42284"/>
    <cellStyle name="常规 7 10 14" xfId="42285"/>
    <cellStyle name="常规 7 10 14 2" xfId="42286"/>
    <cellStyle name="常规 7 10 15" xfId="42287"/>
    <cellStyle name="常规 7 10 15 2" xfId="42288"/>
    <cellStyle name="常规 7 10 16" xfId="42289"/>
    <cellStyle name="常规 7 10 16 2" xfId="42290"/>
    <cellStyle name="常规 7 10 17" xfId="42291"/>
    <cellStyle name="常规 7 10 17 2" xfId="42292"/>
    <cellStyle name="常规 7 10 18" xfId="42293"/>
    <cellStyle name="常规 7 10 2" xfId="42294"/>
    <cellStyle name="常规 7 10 2 2" xfId="42295"/>
    <cellStyle name="常规 7 10 2 2 2" xfId="42296"/>
    <cellStyle name="常规 7 10 2 3" xfId="42297"/>
    <cellStyle name="常规 7 10 2 3 2" xfId="42298"/>
    <cellStyle name="常规 7 10 2 4" xfId="42299"/>
    <cellStyle name="常规 7 10 3" xfId="42300"/>
    <cellStyle name="常规 7 10 3 2" xfId="42301"/>
    <cellStyle name="常规 7 10 3 2 2" xfId="42302"/>
    <cellStyle name="常规 7 10 3 3" xfId="42303"/>
    <cellStyle name="常规 7 10 3 3 2" xfId="42304"/>
    <cellStyle name="常规 7 10 3 4" xfId="42305"/>
    <cellStyle name="常规 7 10 4" xfId="42306"/>
    <cellStyle name="常规 7 10 4 2" xfId="42307"/>
    <cellStyle name="常规 7 10 4 2 2" xfId="42308"/>
    <cellStyle name="常规 7 10 4 3" xfId="42309"/>
    <cellStyle name="常规 7 10 4 3 2" xfId="42310"/>
    <cellStyle name="常规 7 10 4 4" xfId="42311"/>
    <cellStyle name="常规 7 10 5" xfId="42312"/>
    <cellStyle name="常规 7 10 5 2" xfId="42313"/>
    <cellStyle name="常规 7 10 6" xfId="42314"/>
    <cellStyle name="常规 7 10 6 2" xfId="42315"/>
    <cellStyle name="常规 7 10 7" xfId="42316"/>
    <cellStyle name="常规 7 10 7 2" xfId="42317"/>
    <cellStyle name="常规 7 10 8" xfId="42318"/>
    <cellStyle name="常规 7 10 8 2" xfId="42319"/>
    <cellStyle name="常规 7 10 9" xfId="42320"/>
    <cellStyle name="常规 7 10 9 2" xfId="42321"/>
    <cellStyle name="常规 7 11" xfId="42322"/>
    <cellStyle name="千位分隔[0] 2 6" xfId="42323"/>
    <cellStyle name="常规 7 11 10" xfId="42324"/>
    <cellStyle name="常规 7 11 10 2" xfId="42325"/>
    <cellStyle name="千位分隔[0] 2 7" xfId="42326"/>
    <cellStyle name="常规 7 11 11" xfId="42327"/>
    <cellStyle name="常规 7 11 11 2" xfId="42328"/>
    <cellStyle name="常规 7 11 12" xfId="42329"/>
    <cellStyle name="常规 7 11 12 2" xfId="42330"/>
    <cellStyle name="常规 7 11 13" xfId="42331"/>
    <cellStyle name="常规 7 11 13 2" xfId="42332"/>
    <cellStyle name="常规 7 11 14" xfId="42333"/>
    <cellStyle name="常规 7 11 15" xfId="42334"/>
    <cellStyle name="常规 7 11 16" xfId="42335"/>
    <cellStyle name="常规 7 11 18" xfId="42336"/>
    <cellStyle name="常规 7 11 2" xfId="42337"/>
    <cellStyle name="常规 7 11 2 2" xfId="42338"/>
    <cellStyle name="常规 7 11 2 2 2" xfId="42339"/>
    <cellStyle name="常规 7 11 2 3" xfId="42340"/>
    <cellStyle name="常规 7 11 2 3 2" xfId="42341"/>
    <cellStyle name="常规 7 11 2 4" xfId="42342"/>
    <cellStyle name="常规 7 11 3" xfId="42343"/>
    <cellStyle name="常规 7 11 3 2" xfId="42344"/>
    <cellStyle name="常规 7 11 3 2 2" xfId="42345"/>
    <cellStyle name="常规 7 11 3 3" xfId="42346"/>
    <cellStyle name="常规 7 11 3 3 2" xfId="42347"/>
    <cellStyle name="常规 7 11 3 4" xfId="42348"/>
    <cellStyle name="常规 7 11 4" xfId="42349"/>
    <cellStyle name="常规 7 11 4 2" xfId="42350"/>
    <cellStyle name="常规 7 11 4 2 2" xfId="42351"/>
    <cellStyle name="常规 7 11 4 3" xfId="42352"/>
    <cellStyle name="常规 7 11 4 3 2" xfId="42353"/>
    <cellStyle name="常规 7 11 4 4" xfId="42354"/>
    <cellStyle name="常规 7 11 5" xfId="42355"/>
    <cellStyle name="常规 7 11 5 2" xfId="42356"/>
    <cellStyle name="常规 7 11 6" xfId="42357"/>
    <cellStyle name="常规 7 11 6 2" xfId="42358"/>
    <cellStyle name="常规 7 11 7" xfId="42359"/>
    <cellStyle name="常规 7 11 7 2" xfId="42360"/>
    <cellStyle name="常规 7 11 8" xfId="42361"/>
    <cellStyle name="常规 7 11 8 2" xfId="42362"/>
    <cellStyle name="常规 7 11 9" xfId="42363"/>
    <cellStyle name="常规 7 11 9 2" xfId="42364"/>
    <cellStyle name="常规 7 12" xfId="42365"/>
    <cellStyle name="常规 7 12 10" xfId="42366"/>
    <cellStyle name="常规 7 12 10 2" xfId="42367"/>
    <cellStyle name="常规 7 12 11" xfId="42368"/>
    <cellStyle name="常规 7 12 11 2" xfId="42369"/>
    <cellStyle name="常规 7 12 12" xfId="42370"/>
    <cellStyle name="常规 7 12 12 2" xfId="42371"/>
    <cellStyle name="常规 7 12 13" xfId="42372"/>
    <cellStyle name="常规 7 12 13 2" xfId="42373"/>
    <cellStyle name="常规 7 12 14" xfId="42374"/>
    <cellStyle name="常规 7 12 15" xfId="42375"/>
    <cellStyle name="常规 7 12 16" xfId="42376"/>
    <cellStyle name="常规 7 12 18" xfId="42377"/>
    <cellStyle name="常规 7 12 2" xfId="42378"/>
    <cellStyle name="常规 7 12 2 2" xfId="42379"/>
    <cellStyle name="常规 7 12 2 2 2" xfId="42380"/>
    <cellStyle name="常规 7 12 2 3" xfId="42381"/>
    <cellStyle name="常规 7 12 2 3 2" xfId="42382"/>
    <cellStyle name="常规 7 12 2 4" xfId="42383"/>
    <cellStyle name="常规 7 12 3" xfId="42384"/>
    <cellStyle name="常规 7 12 3 2" xfId="42385"/>
    <cellStyle name="常规 7 12 3 2 2" xfId="42386"/>
    <cellStyle name="常规 7 12 3 3" xfId="42387"/>
    <cellStyle name="常规 8 2 10 3" xfId="42388"/>
    <cellStyle name="常规 7 12 3 3 2" xfId="42389"/>
    <cellStyle name="常规 7 12 3 4" xfId="42390"/>
    <cellStyle name="常规 7 12 4" xfId="42391"/>
    <cellStyle name="常规 7 12 4 2" xfId="42392"/>
    <cellStyle name="常规 7 12 4 2 2" xfId="42393"/>
    <cellStyle name="常规 7 12 4 3" xfId="42394"/>
    <cellStyle name="常规 7 12 4 3 2" xfId="42395"/>
    <cellStyle name="常规 7 12 4 4" xfId="42396"/>
    <cellStyle name="常规 7 12 5" xfId="42397"/>
    <cellStyle name="常规 7 12 5 2" xfId="42398"/>
    <cellStyle name="常规 7 12 6" xfId="42399"/>
    <cellStyle name="常规 7 12 6 2" xfId="42400"/>
    <cellStyle name="常规 7 12 8 2" xfId="42401"/>
    <cellStyle name="常规 7 12 9" xfId="42402"/>
    <cellStyle name="常规 7 12 9 2" xfId="42403"/>
    <cellStyle name="计算 4 5 2" xfId="42404"/>
    <cellStyle name="常规 7 13" xfId="42405"/>
    <cellStyle name="常规 7 13 10 2" xfId="42406"/>
    <cellStyle name="常规 7 13 11" xfId="42407"/>
    <cellStyle name="常规 7 13 11 2" xfId="42408"/>
    <cellStyle name="常规 7 13 12" xfId="42409"/>
    <cellStyle name="常规 7 13 12 2" xfId="42410"/>
    <cellStyle name="常规 7 13 13" xfId="42411"/>
    <cellStyle name="常规 7 13 13 2" xfId="42412"/>
    <cellStyle name="常规 7 13 14" xfId="42413"/>
    <cellStyle name="常规 7 13 14 2" xfId="42414"/>
    <cellStyle name="常规 7 13 20" xfId="42415"/>
    <cellStyle name="常规 7 13 15" xfId="42416"/>
    <cellStyle name="常规 7 13 15 2" xfId="42417"/>
    <cellStyle name="常规 7 13 16" xfId="42418"/>
    <cellStyle name="常规 7 13 16 2" xfId="42419"/>
    <cellStyle name="常规 7 13 17" xfId="42420"/>
    <cellStyle name="常规 7 13 17 2" xfId="42421"/>
    <cellStyle name="常规 7 13 18" xfId="42422"/>
    <cellStyle name="常规 7 13 19" xfId="42423"/>
    <cellStyle name="常规 7 13 2" xfId="42424"/>
    <cellStyle name="常规 7 13 2 2" xfId="42425"/>
    <cellStyle name="常规 7 13 2 2 2" xfId="42426"/>
    <cellStyle name="常规 7 13 2 3" xfId="42427"/>
    <cellStyle name="常规 7 13 2 3 2" xfId="42428"/>
    <cellStyle name="常规 7 13 2 4" xfId="42429"/>
    <cellStyle name="常规 7 13 3" xfId="42430"/>
    <cellStyle name="常规 7 13 3 2" xfId="42431"/>
    <cellStyle name="常规 7 13 3 2 2" xfId="42432"/>
    <cellStyle name="常规 7 13 3 3" xfId="42433"/>
    <cellStyle name="常规 7 13 3 3 2" xfId="42434"/>
    <cellStyle name="常规 7 13 3 4" xfId="42435"/>
    <cellStyle name="常规 7 13 4" xfId="42436"/>
    <cellStyle name="常规 7 13 4 2" xfId="42437"/>
    <cellStyle name="常规 7 13 4 2 2" xfId="42438"/>
    <cellStyle name="常规 7 13 4 3" xfId="42439"/>
    <cellStyle name="常规 7 13 4 3 2" xfId="42440"/>
    <cellStyle name="常规 7 13 4 4" xfId="42441"/>
    <cellStyle name="常规 7 13 5" xfId="42442"/>
    <cellStyle name="常规 7 13 5 2" xfId="42443"/>
    <cellStyle name="常规 7 13 6" xfId="42444"/>
    <cellStyle name="常规 7 13 6 2" xfId="42445"/>
    <cellStyle name="常规 7 13 7" xfId="42446"/>
    <cellStyle name="常规 7 13 7 2" xfId="42447"/>
    <cellStyle name="常规 7 13 8 2" xfId="42448"/>
    <cellStyle name="常规 7 13 9" xfId="42449"/>
    <cellStyle name="常规 7 13 9 2" xfId="42450"/>
    <cellStyle name="计算 4 5 3" xfId="42451"/>
    <cellStyle name="常规 7 14" xfId="42452"/>
    <cellStyle name="常规 7 14 10 2" xfId="42453"/>
    <cellStyle name="常规 7 14 11" xfId="42454"/>
    <cellStyle name="常规 7 14 11 2" xfId="42455"/>
    <cellStyle name="常规 7 14 12" xfId="42456"/>
    <cellStyle name="常规 7 14 12 2" xfId="42457"/>
    <cellStyle name="常规 7 14 13" xfId="42458"/>
    <cellStyle name="常规 7 14 13 2" xfId="42459"/>
    <cellStyle name="常规 7 14 14" xfId="42460"/>
    <cellStyle name="常规 7 14 14 2" xfId="42461"/>
    <cellStyle name="常规 7 14 20" xfId="42462"/>
    <cellStyle name="常规 7 14 15" xfId="42463"/>
    <cellStyle name="常规 7 14 15 2" xfId="42464"/>
    <cellStyle name="常规 7 14 16" xfId="42465"/>
    <cellStyle name="常规 7 14 16 2" xfId="42466"/>
    <cellStyle name="常规 7 14 17" xfId="42467"/>
    <cellStyle name="常规 7 14 17 2" xfId="42468"/>
    <cellStyle name="常规 7 14 18" xfId="42469"/>
    <cellStyle name="常规 7 14 19" xfId="42470"/>
    <cellStyle name="常规 7 14 2" xfId="42471"/>
    <cellStyle name="常规 7 14 2 2" xfId="42472"/>
    <cellStyle name="常规 7 14 2 2 2" xfId="42473"/>
    <cellStyle name="常规 7 14 2 3" xfId="42474"/>
    <cellStyle name="常规 7 14 2 3 2" xfId="42475"/>
    <cellStyle name="常规 7 14 2 4" xfId="42476"/>
    <cellStyle name="常规 7 14 3" xfId="42477"/>
    <cellStyle name="常规 7 14 3 2" xfId="42478"/>
    <cellStyle name="常规 7 14 3 2 2" xfId="42479"/>
    <cellStyle name="常规 7 14 3 3" xfId="42480"/>
    <cellStyle name="常规 7 14 3 4" xfId="42481"/>
    <cellStyle name="常规 7 14 4" xfId="42482"/>
    <cellStyle name="常规 7 14 4 2" xfId="42483"/>
    <cellStyle name="常规 7 14 4 2 2" xfId="42484"/>
    <cellStyle name="常规 7 14 4 3" xfId="42485"/>
    <cellStyle name="常规 7 14 4 3 2" xfId="42486"/>
    <cellStyle name="常规 7 14 4 4" xfId="42487"/>
    <cellStyle name="常规 7 14 5" xfId="42488"/>
    <cellStyle name="常规 7 14 5 2" xfId="42489"/>
    <cellStyle name="常规 7 14 6" xfId="42490"/>
    <cellStyle name="常规 7 14 6 2" xfId="42491"/>
    <cellStyle name="常规 7 14 7" xfId="42492"/>
    <cellStyle name="常规 7 14 7 2" xfId="42493"/>
    <cellStyle name="常规 7 14 8" xfId="42494"/>
    <cellStyle name="常规 7 14 8 2" xfId="42495"/>
    <cellStyle name="常规 7 14 9" xfId="42496"/>
    <cellStyle name="常规 7 14 9 2" xfId="42497"/>
    <cellStyle name="计算 4 5 4" xfId="42498"/>
    <cellStyle name="常规 7 20" xfId="42499"/>
    <cellStyle name="常规 7 15" xfId="42500"/>
    <cellStyle name="常规 7 20 10" xfId="42501"/>
    <cellStyle name="常规 7 15 10" xfId="42502"/>
    <cellStyle name="常规 7 20 10 2" xfId="42503"/>
    <cellStyle name="常规 7 15 10 2" xfId="42504"/>
    <cellStyle name="常规 7 20 11" xfId="42505"/>
    <cellStyle name="常规 7 15 11" xfId="42506"/>
    <cellStyle name="常规 7 20 11 2" xfId="42507"/>
    <cellStyle name="常规 7 15 11 2" xfId="42508"/>
    <cellStyle name="常规 7 20 12" xfId="42509"/>
    <cellStyle name="常规 7 15 12" xfId="42510"/>
    <cellStyle name="常规 7 20 12 2" xfId="42511"/>
    <cellStyle name="常规 7 15 12 2" xfId="42512"/>
    <cellStyle name="常规 7 20 13" xfId="42513"/>
    <cellStyle name="常规 7 15 13" xfId="42514"/>
    <cellStyle name="常规 7 20 13 2" xfId="42515"/>
    <cellStyle name="常规 7 15 13 2" xfId="42516"/>
    <cellStyle name="常规 7 20 14" xfId="42517"/>
    <cellStyle name="常规 7 15 14" xfId="42518"/>
    <cellStyle name="常规 7 20 14 2" xfId="42519"/>
    <cellStyle name="常规 7 15 14 2" xfId="42520"/>
    <cellStyle name="常规 7 20 15" xfId="42521"/>
    <cellStyle name="常规 7 15 15" xfId="42522"/>
    <cellStyle name="常规 7 20 15 2" xfId="42523"/>
    <cellStyle name="常规 7 15 15 2" xfId="42524"/>
    <cellStyle name="常规 7 20 16" xfId="42525"/>
    <cellStyle name="常规 7 15 16" xfId="42526"/>
    <cellStyle name="常规 7 20 16 2" xfId="42527"/>
    <cellStyle name="常规 7 15 16 2" xfId="42528"/>
    <cellStyle name="常规 7 20 17" xfId="42529"/>
    <cellStyle name="常规 7 15 17" xfId="42530"/>
    <cellStyle name="常规 7 20 17 2" xfId="42531"/>
    <cellStyle name="常规 7 15 17 2" xfId="42532"/>
    <cellStyle name="常规 7 20 18" xfId="42533"/>
    <cellStyle name="常规 7 15 18" xfId="42534"/>
    <cellStyle name="常规 7 20 2" xfId="42535"/>
    <cellStyle name="常规 7 15 2" xfId="42536"/>
    <cellStyle name="常规 7 20 2 2" xfId="42537"/>
    <cellStyle name="常规 7 15 2 2" xfId="42538"/>
    <cellStyle name="常规 7 20 2 2 2" xfId="42539"/>
    <cellStyle name="常规 7 15 2 2 2" xfId="42540"/>
    <cellStyle name="常规 7 20 2 3" xfId="42541"/>
    <cellStyle name="常规 7 15 2 3" xfId="42542"/>
    <cellStyle name="常规 7 20 2 3 2" xfId="42543"/>
    <cellStyle name="常规 7 15 2 3 2" xfId="42544"/>
    <cellStyle name="常规 7 20 2 4" xfId="42545"/>
    <cellStyle name="常规 7 15 2 4" xfId="42546"/>
    <cellStyle name="常规 7 20 3" xfId="42547"/>
    <cellStyle name="常规 7 15 3" xfId="42548"/>
    <cellStyle name="常规 7 20 3 2" xfId="42549"/>
    <cellStyle name="常规 7 15 3 2" xfId="42550"/>
    <cellStyle name="常规 7 20 3 2 2" xfId="42551"/>
    <cellStyle name="常规 7 15 3 2 2" xfId="42552"/>
    <cellStyle name="常规 7 20 3 3" xfId="42553"/>
    <cellStyle name="常规 7 15 3 3" xfId="42554"/>
    <cellStyle name="常规 7 20 3 3 2" xfId="42555"/>
    <cellStyle name="常规 7 15 3 3 2" xfId="42556"/>
    <cellStyle name="常规 7 20 3 4" xfId="42557"/>
    <cellStyle name="常规 7 15 3 4" xfId="42558"/>
    <cellStyle name="常规 7 20 4" xfId="42559"/>
    <cellStyle name="常规 7 15 4" xfId="42560"/>
    <cellStyle name="常规 7 20 4 2" xfId="42561"/>
    <cellStyle name="常规 7 15 4 2" xfId="42562"/>
    <cellStyle name="常规 7 20 4 2 2" xfId="42563"/>
    <cellStyle name="常规 7 15 4 2 2" xfId="42564"/>
    <cellStyle name="常规 7 20 4 3" xfId="42565"/>
    <cellStyle name="常规 7 15 4 3" xfId="42566"/>
    <cellStyle name="常规 7 20 4 3 2" xfId="42567"/>
    <cellStyle name="常规 7 15 4 3 2" xfId="42568"/>
    <cellStyle name="常规 7 20 4 4" xfId="42569"/>
    <cellStyle name="常规 7 15 4 4" xfId="42570"/>
    <cellStyle name="常规 7 20 5" xfId="42571"/>
    <cellStyle name="常规 7 15 5" xfId="42572"/>
    <cellStyle name="常规 7 20 5 2" xfId="42573"/>
    <cellStyle name="常规 7 15 5 2" xfId="42574"/>
    <cellStyle name="常规 7 20 6" xfId="42575"/>
    <cellStyle name="常规 7 15 6" xfId="42576"/>
    <cellStyle name="常规 7 20 6 2" xfId="42577"/>
    <cellStyle name="常规 7 15 6 2" xfId="42578"/>
    <cellStyle name="常规 7 20 7" xfId="42579"/>
    <cellStyle name="常规 7 15 7" xfId="42580"/>
    <cellStyle name="常规 7 20 7 2" xfId="42581"/>
    <cellStyle name="常规 7 15 7 2" xfId="42582"/>
    <cellStyle name="常规 7 20 8" xfId="42583"/>
    <cellStyle name="常规 7 15 8" xfId="42584"/>
    <cellStyle name="常规 7 20 8 2" xfId="42585"/>
    <cellStyle name="常规 7 15 8 2" xfId="42586"/>
    <cellStyle name="常规 7 20 9" xfId="42587"/>
    <cellStyle name="常规 7 15 9" xfId="42588"/>
    <cellStyle name="常规 7 20 9 2" xfId="42589"/>
    <cellStyle name="常规 7 15 9 2" xfId="42590"/>
    <cellStyle name="计算 4 5 5" xfId="42591"/>
    <cellStyle name="常规 7 21" xfId="42592"/>
    <cellStyle name="常规 7 16" xfId="42593"/>
    <cellStyle name="常规 7 21 10" xfId="42594"/>
    <cellStyle name="常规 7 16 10" xfId="42595"/>
    <cellStyle name="常规 7 21 10 2" xfId="42596"/>
    <cellStyle name="常规 7 16 10 2" xfId="42597"/>
    <cellStyle name="常规 7 21 11" xfId="42598"/>
    <cellStyle name="常规 7 16 11" xfId="42599"/>
    <cellStyle name="常规 7 21 11 2" xfId="42600"/>
    <cellStyle name="常规 7 16 11 2" xfId="42601"/>
    <cellStyle name="常规 7 21 12" xfId="42602"/>
    <cellStyle name="常规 7 16 12" xfId="42603"/>
    <cellStyle name="常规 7 21 12 2" xfId="42604"/>
    <cellStyle name="常规 7 16 12 2" xfId="42605"/>
    <cellStyle name="常规 7 21 13" xfId="42606"/>
    <cellStyle name="常规 7 16 13" xfId="42607"/>
    <cellStyle name="常规 7 21 13 2" xfId="42608"/>
    <cellStyle name="常规 7 16 13 2" xfId="42609"/>
    <cellStyle name="常规 7 21 14" xfId="42610"/>
    <cellStyle name="常规 7 16 14" xfId="42611"/>
    <cellStyle name="常规 7 21 15" xfId="42612"/>
    <cellStyle name="常规 7 16 15" xfId="42613"/>
    <cellStyle name="常规 7 21 16" xfId="42614"/>
    <cellStyle name="常规 7 16 16" xfId="42615"/>
    <cellStyle name="常规 7 21 17" xfId="42616"/>
    <cellStyle name="常规 7 16 17" xfId="42617"/>
    <cellStyle name="常规 7 21 18" xfId="42618"/>
    <cellStyle name="常规 7 16 18" xfId="42619"/>
    <cellStyle name="常规 7 21 2" xfId="42620"/>
    <cellStyle name="常规 7 16 2" xfId="42621"/>
    <cellStyle name="常规 7 21 2 2" xfId="42622"/>
    <cellStyle name="常规 7 16 2 2" xfId="42623"/>
    <cellStyle name="常规 7 21 2 2 2" xfId="42624"/>
    <cellStyle name="常规 7 16 2 2 2" xfId="42625"/>
    <cellStyle name="常规 7 21 2 3" xfId="42626"/>
    <cellStyle name="常规 7 16 2 3" xfId="42627"/>
    <cellStyle name="常规 7 21 2 3 2" xfId="42628"/>
    <cellStyle name="常规 7 16 2 3 2" xfId="42629"/>
    <cellStyle name="常规 7 21 2 4" xfId="42630"/>
    <cellStyle name="常规 7 16 2 4" xfId="42631"/>
    <cellStyle name="常规 7 21 3" xfId="42632"/>
    <cellStyle name="常规 7 16 3" xfId="42633"/>
    <cellStyle name="常规 7 21 3 2" xfId="42634"/>
    <cellStyle name="常规 7 16 3 2" xfId="42635"/>
    <cellStyle name="常规 7 21 3 2 2" xfId="42636"/>
    <cellStyle name="常规 7 16 3 2 2" xfId="42637"/>
    <cellStyle name="常规 7 21 3 3" xfId="42638"/>
    <cellStyle name="常规 7 16 3 3" xfId="42639"/>
    <cellStyle name="常规 7 21 3 3 2" xfId="42640"/>
    <cellStyle name="常规 7 16 3 3 2" xfId="42641"/>
    <cellStyle name="常规 7 21 3 4" xfId="42642"/>
    <cellStyle name="常规 7 16 3 4" xfId="42643"/>
    <cellStyle name="常规 7 21 4" xfId="42644"/>
    <cellStyle name="常规 7 16 4" xfId="42645"/>
    <cellStyle name="常规 7 21 4 2" xfId="42646"/>
    <cellStyle name="常规 7 16 4 2" xfId="42647"/>
    <cellStyle name="常规 7 21 4 2 2" xfId="42648"/>
    <cellStyle name="常规 7 16 4 2 2" xfId="42649"/>
    <cellStyle name="常规 7 21 4 3" xfId="42650"/>
    <cellStyle name="常规 7 16 4 3" xfId="42651"/>
    <cellStyle name="常规 7 21 4 3 2" xfId="42652"/>
    <cellStyle name="常规 7 16 4 3 2" xfId="42653"/>
    <cellStyle name="常规 7 21 4 4" xfId="42654"/>
    <cellStyle name="常规 7 16 4 4" xfId="42655"/>
    <cellStyle name="常规 7 21 5" xfId="42656"/>
    <cellStyle name="常规 7 16 5" xfId="42657"/>
    <cellStyle name="常规 7 21 5 2" xfId="42658"/>
    <cellStyle name="常规 7 16 5 2" xfId="42659"/>
    <cellStyle name="常规 7 21 6" xfId="42660"/>
    <cellStyle name="常规 7 16 6" xfId="42661"/>
    <cellStyle name="常规 7 21 6 2" xfId="42662"/>
    <cellStyle name="常规 7 16 6 2" xfId="42663"/>
    <cellStyle name="常规 7 21 7" xfId="42664"/>
    <cellStyle name="常规 7 16 7" xfId="42665"/>
    <cellStyle name="常规 7 21 7 2" xfId="42666"/>
    <cellStyle name="常规 7 16 7 2" xfId="42667"/>
    <cellStyle name="常规 7 21 8" xfId="42668"/>
    <cellStyle name="常规 7 16 8" xfId="42669"/>
    <cellStyle name="常规 7 21 8 2" xfId="42670"/>
    <cellStyle name="常规 7 16 8 2" xfId="42671"/>
    <cellStyle name="常规 7 21 9" xfId="42672"/>
    <cellStyle name="常规 7 16 9" xfId="42673"/>
    <cellStyle name="常规 7 21 9 2" xfId="42674"/>
    <cellStyle name="常规 7 16 9 2" xfId="42675"/>
    <cellStyle name="常规 7 22 10" xfId="42676"/>
    <cellStyle name="常规 7 17 10" xfId="42677"/>
    <cellStyle name="常规 7 22 10 2" xfId="42678"/>
    <cellStyle name="常规 7 17 10 2" xfId="42679"/>
    <cellStyle name="常规 7 22 11" xfId="42680"/>
    <cellStyle name="常规 7 17 11" xfId="42681"/>
    <cellStyle name="常规 7 22 11 2" xfId="42682"/>
    <cellStyle name="常规 7 17 11 2" xfId="42683"/>
    <cellStyle name="常规 7 22 12" xfId="42684"/>
    <cellStyle name="常规 7 17 12" xfId="42685"/>
    <cellStyle name="常规 7 22 12 2" xfId="42686"/>
    <cellStyle name="常规 7 17 12 2" xfId="42687"/>
    <cellStyle name="常规 7 22 13" xfId="42688"/>
    <cellStyle name="常规 7 17 13" xfId="42689"/>
    <cellStyle name="常规 7 22 13 2" xfId="42690"/>
    <cellStyle name="常规 7 17 13 2" xfId="42691"/>
    <cellStyle name="常规 7 22 14" xfId="42692"/>
    <cellStyle name="常规 7 17 14" xfId="42693"/>
    <cellStyle name="常规 7 22 15" xfId="42694"/>
    <cellStyle name="常规 7 17 15" xfId="42695"/>
    <cellStyle name="常规 7 22 16" xfId="42696"/>
    <cellStyle name="常规 7 17 16" xfId="42697"/>
    <cellStyle name="常规 7 22 17" xfId="42698"/>
    <cellStyle name="常规 7 17 17" xfId="42699"/>
    <cellStyle name="常规 7 22 18" xfId="42700"/>
    <cellStyle name="常规 7 17 18" xfId="42701"/>
    <cellStyle name="常规 7 22 2" xfId="42702"/>
    <cellStyle name="常规 7 17 2" xfId="42703"/>
    <cellStyle name="常规 7 22 2 2" xfId="42704"/>
    <cellStyle name="常规 7 17 2 2" xfId="42705"/>
    <cellStyle name="常规 7 22 2 2 2" xfId="42706"/>
    <cellStyle name="常规 7 17 2 2 2" xfId="42707"/>
    <cellStyle name="常规 7 22 2 3" xfId="42708"/>
    <cellStyle name="常规 7 17 2 3" xfId="42709"/>
    <cellStyle name="常规 7 22 2 3 2" xfId="42710"/>
    <cellStyle name="常规 7 17 2 3 2" xfId="42711"/>
    <cellStyle name="常规 7 22 2 4" xfId="42712"/>
    <cellStyle name="常规 7 17 2 4" xfId="42713"/>
    <cellStyle name="常规 7 22 3" xfId="42714"/>
    <cellStyle name="常规 7 17 3" xfId="42715"/>
    <cellStyle name="常规 7 22 3 2" xfId="42716"/>
    <cellStyle name="常规 7 17 3 2" xfId="42717"/>
    <cellStyle name="常规 7 22 3 2 2" xfId="42718"/>
    <cellStyle name="常规 7 17 3 2 2" xfId="42719"/>
    <cellStyle name="常规 7 22 3 3" xfId="42720"/>
    <cellStyle name="常规 7 17 3 3" xfId="42721"/>
    <cellStyle name="常规 9 2 10 3" xfId="42722"/>
    <cellStyle name="常规 7 22 3 3 2" xfId="42723"/>
    <cellStyle name="常规 7 17 3 3 2" xfId="42724"/>
    <cellStyle name="常规 7 22 3 4" xfId="42725"/>
    <cellStyle name="常规 7 17 3 4" xfId="42726"/>
    <cellStyle name="常规 7 22 4" xfId="42727"/>
    <cellStyle name="常规 7 17 4" xfId="42728"/>
    <cellStyle name="常规 7 22 4 2" xfId="42729"/>
    <cellStyle name="常规 7 17 4 2" xfId="42730"/>
    <cellStyle name="常规 7 22 4 2 2" xfId="42731"/>
    <cellStyle name="常规 7 17 4 2 2" xfId="42732"/>
    <cellStyle name="常规 7 22 4 3" xfId="42733"/>
    <cellStyle name="常规 7 17 4 3" xfId="42734"/>
    <cellStyle name="常规 7 22 4 3 2" xfId="42735"/>
    <cellStyle name="常规 7 17 4 3 2" xfId="42736"/>
    <cellStyle name="常规 7 22 4 4" xfId="42737"/>
    <cellStyle name="常规 7 17 4 4" xfId="42738"/>
    <cellStyle name="常规 7 22 5" xfId="42739"/>
    <cellStyle name="常规 7 17 5" xfId="42740"/>
    <cellStyle name="常规 7 22 5 2" xfId="42741"/>
    <cellStyle name="常规 7 17 5 2" xfId="42742"/>
    <cellStyle name="常规 7 22 6" xfId="42743"/>
    <cellStyle name="常规 7 17 6" xfId="42744"/>
    <cellStyle name="常规 7 22 6 2" xfId="42745"/>
    <cellStyle name="常规 7 17 6 2" xfId="42746"/>
    <cellStyle name="常规 7 22 7" xfId="42747"/>
    <cellStyle name="常规 7 17 7" xfId="42748"/>
    <cellStyle name="常规 7 22 7 2" xfId="42749"/>
    <cellStyle name="常规 7 17 7 2" xfId="42750"/>
    <cellStyle name="常规 7 22 8" xfId="42751"/>
    <cellStyle name="常规 7 17 8" xfId="42752"/>
    <cellStyle name="常规 7 22 8 2" xfId="42753"/>
    <cellStyle name="常规 7 17 8 2" xfId="42754"/>
    <cellStyle name="常规 7 22 9" xfId="42755"/>
    <cellStyle name="常规 7 17 9" xfId="42756"/>
    <cellStyle name="常规 7 22 9 2" xfId="42757"/>
    <cellStyle name="常规 7 17 9 2" xfId="42758"/>
    <cellStyle name="常规 7 23" xfId="42759"/>
    <cellStyle name="常规 7 18" xfId="42760"/>
    <cellStyle name="常规 7 23 10 2" xfId="42761"/>
    <cellStyle name="常规 7 18 10 2" xfId="42762"/>
    <cellStyle name="常规 7 23 11" xfId="42763"/>
    <cellStyle name="常规 7 18 11" xfId="42764"/>
    <cellStyle name="常规 7 23 11 2" xfId="42765"/>
    <cellStyle name="常规 7 18 11 2" xfId="42766"/>
    <cellStyle name="常规 7 23 12" xfId="42767"/>
    <cellStyle name="常规 7 18 12" xfId="42768"/>
    <cellStyle name="常规 7 23 12 2" xfId="42769"/>
    <cellStyle name="常规 7 18 12 2" xfId="42770"/>
    <cellStyle name="常规 7 23 13" xfId="42771"/>
    <cellStyle name="常规 7 18 13" xfId="42772"/>
    <cellStyle name="常规 7 23 13 2" xfId="42773"/>
    <cellStyle name="常规 7 18 13 2" xfId="42774"/>
    <cellStyle name="常规 7 23 14" xfId="42775"/>
    <cellStyle name="常规 7 18 14" xfId="42776"/>
    <cellStyle name="常规 7 23 14 2" xfId="42777"/>
    <cellStyle name="常规 7 18 14 2" xfId="42778"/>
    <cellStyle name="常规 7 23 15" xfId="42779"/>
    <cellStyle name="常规 7 18 15" xfId="42780"/>
    <cellStyle name="常规 7 23 15 2" xfId="42781"/>
    <cellStyle name="常规 7 18 15 2" xfId="42782"/>
    <cellStyle name="常规 7 23 16" xfId="42783"/>
    <cellStyle name="常规 7 18 16" xfId="42784"/>
    <cellStyle name="常规 7 23 16 2" xfId="42785"/>
    <cellStyle name="常规 7 18 16 2" xfId="42786"/>
    <cellStyle name="常规 7 23 17" xfId="42787"/>
    <cellStyle name="常规 7 18 17" xfId="42788"/>
    <cellStyle name="常规 7 23 17 2" xfId="42789"/>
    <cellStyle name="常规 7 18 17 2" xfId="42790"/>
    <cellStyle name="常规 7 23 18" xfId="42791"/>
    <cellStyle name="常规 7 18 18" xfId="42792"/>
    <cellStyle name="常规 7 23 2" xfId="42793"/>
    <cellStyle name="常规 7 18 2" xfId="42794"/>
    <cellStyle name="常规 7 23 2 2" xfId="42795"/>
    <cellStyle name="常规 7 18 2 2" xfId="42796"/>
    <cellStyle name="常规 7 23 2 2 2" xfId="42797"/>
    <cellStyle name="常规 7 18 2 2 2" xfId="42798"/>
    <cellStyle name="常规 7 23 2 3" xfId="42799"/>
    <cellStyle name="常规 7 18 2 3" xfId="42800"/>
    <cellStyle name="常规 7 23 2 3 2" xfId="42801"/>
    <cellStyle name="常规 7 18 2 3 2" xfId="42802"/>
    <cellStyle name="常规 7 23 2 4" xfId="42803"/>
    <cellStyle name="常规 7 18 2 4" xfId="42804"/>
    <cellStyle name="常规 7 23 3" xfId="42805"/>
    <cellStyle name="常规 7 18 3" xfId="42806"/>
    <cellStyle name="常规 7 23 3 2" xfId="42807"/>
    <cellStyle name="常规 7 18 3 2" xfId="42808"/>
    <cellStyle name="常规 7 23 3 2 2" xfId="42809"/>
    <cellStyle name="常规 7 18 3 2 2" xfId="42810"/>
    <cellStyle name="常规 7 23 3 3" xfId="42811"/>
    <cellStyle name="常规 7 18 3 3" xfId="42812"/>
    <cellStyle name="常规 7 23 3 3 2" xfId="42813"/>
    <cellStyle name="常规 7 18 3 3 2" xfId="42814"/>
    <cellStyle name="常规 7 23 3 4" xfId="42815"/>
    <cellStyle name="常规 7 18 3 4" xfId="42816"/>
    <cellStyle name="常规 7 23 4" xfId="42817"/>
    <cellStyle name="常规 7 18 4" xfId="42818"/>
    <cellStyle name="常规 7 23 4 2" xfId="42819"/>
    <cellStyle name="常规 7 18 4 2" xfId="42820"/>
    <cellStyle name="常规 7 23 4 2 2" xfId="42821"/>
    <cellStyle name="常规 7 18 4 2 2" xfId="42822"/>
    <cellStyle name="常规 7 23 4 3" xfId="42823"/>
    <cellStyle name="常规 7 18 4 3" xfId="42824"/>
    <cellStyle name="常规 7 23 4 3 2" xfId="42825"/>
    <cellStyle name="常规 7 18 4 3 2" xfId="42826"/>
    <cellStyle name="常规 7 23 4 4" xfId="42827"/>
    <cellStyle name="常规 7 18 4 4" xfId="42828"/>
    <cellStyle name="常规 7 23 5" xfId="42829"/>
    <cellStyle name="常规 7 18 5" xfId="42830"/>
    <cellStyle name="常规 7 23 5 2" xfId="42831"/>
    <cellStyle name="常规 7 18 5 2" xfId="42832"/>
    <cellStyle name="常规 7 23 6" xfId="42833"/>
    <cellStyle name="常规 7 18 6" xfId="42834"/>
    <cellStyle name="常规 7 23 6 2" xfId="42835"/>
    <cellStyle name="常规 7 18 6 2" xfId="42836"/>
    <cellStyle name="常规 7 23 7" xfId="42837"/>
    <cellStyle name="常规 7 18 7" xfId="42838"/>
    <cellStyle name="常规 7 23 7 2" xfId="42839"/>
    <cellStyle name="常规 7 18 7 2" xfId="42840"/>
    <cellStyle name="常规 7 23 8" xfId="42841"/>
    <cellStyle name="常规 7 18 8" xfId="42842"/>
    <cellStyle name="常规 7 23 8 2" xfId="42843"/>
    <cellStyle name="常规 7 18 8 2" xfId="42844"/>
    <cellStyle name="常规 7 23 9" xfId="42845"/>
    <cellStyle name="常规 7 18 9" xfId="42846"/>
    <cellStyle name="常规 7 23 9 2" xfId="42847"/>
    <cellStyle name="常规 7 18 9 2" xfId="42848"/>
    <cellStyle name="常规 7 24" xfId="42849"/>
    <cellStyle name="常规 7 19" xfId="42850"/>
    <cellStyle name="常规 7 24 10 2" xfId="42851"/>
    <cellStyle name="常规 7 19 10 2" xfId="42852"/>
    <cellStyle name="常规 7 24 11" xfId="42853"/>
    <cellStyle name="常规 7 19 11" xfId="42854"/>
    <cellStyle name="常规 7 24 11 2" xfId="42855"/>
    <cellStyle name="常规 7 19 11 2" xfId="42856"/>
    <cellStyle name="常规 7 24 12" xfId="42857"/>
    <cellStyle name="常规 7 19 12" xfId="42858"/>
    <cellStyle name="常规 7 24 12 2" xfId="42859"/>
    <cellStyle name="常规 7 19 12 2" xfId="42860"/>
    <cellStyle name="常规 7 24 13" xfId="42861"/>
    <cellStyle name="常规 7 19 13" xfId="42862"/>
    <cellStyle name="常规 7 24 13 2" xfId="42863"/>
    <cellStyle name="常规 7 19 13 2" xfId="42864"/>
    <cellStyle name="常规 7 24 14" xfId="42865"/>
    <cellStyle name="常规 7 19 14" xfId="42866"/>
    <cellStyle name="常规 7 24 14 2" xfId="42867"/>
    <cellStyle name="常规 7 19 14 2" xfId="42868"/>
    <cellStyle name="常规 7 24 15" xfId="42869"/>
    <cellStyle name="常规 7 19 15" xfId="42870"/>
    <cellStyle name="常规 7 24 15 2" xfId="42871"/>
    <cellStyle name="常规 7 19 15 2" xfId="42872"/>
    <cellStyle name="常规 7 24 16" xfId="42873"/>
    <cellStyle name="常规 7 19 16" xfId="42874"/>
    <cellStyle name="常规 7 24 16 2" xfId="42875"/>
    <cellStyle name="常规 7 19 16 2" xfId="42876"/>
    <cellStyle name="常规 7 24 17 2" xfId="42877"/>
    <cellStyle name="常规 7 19 17 2" xfId="42878"/>
    <cellStyle name="常规 7 24 18" xfId="42879"/>
    <cellStyle name="常规 7 19 18" xfId="42880"/>
    <cellStyle name="常规 7 24 2" xfId="42881"/>
    <cellStyle name="常规 7 19 2" xfId="42882"/>
    <cellStyle name="常规 7 24 2 2" xfId="42883"/>
    <cellStyle name="常规 7 19 2 2" xfId="42884"/>
    <cellStyle name="常规 7 24 2 2 2" xfId="42885"/>
    <cellStyle name="常规 7 19 2 2 2" xfId="42886"/>
    <cellStyle name="常规 7 24 2 3" xfId="42887"/>
    <cellStyle name="常规 7 19 2 3" xfId="42888"/>
    <cellStyle name="常规 7 24 2 3 2" xfId="42889"/>
    <cellStyle name="常规 7 19 2 3 2" xfId="42890"/>
    <cellStyle name="常规 7 24 2 4" xfId="42891"/>
    <cellStyle name="常规 7 19 2 4" xfId="42892"/>
    <cellStyle name="常规 7 24 3" xfId="42893"/>
    <cellStyle name="常规 7 19 3" xfId="42894"/>
    <cellStyle name="常规 7 24 3 2" xfId="42895"/>
    <cellStyle name="常规 7 19 3 2" xfId="42896"/>
    <cellStyle name="常规 7 24 3 2 2" xfId="42897"/>
    <cellStyle name="常规 7 19 3 2 2" xfId="42898"/>
    <cellStyle name="常规 7 24 3 3" xfId="42899"/>
    <cellStyle name="常规 7 19 3 3" xfId="42900"/>
    <cellStyle name="常规 7 24 3 3 2" xfId="42901"/>
    <cellStyle name="常规 7 19 3 3 2" xfId="42902"/>
    <cellStyle name="常规 7 24 3 4" xfId="42903"/>
    <cellStyle name="常规 7 19 3 4" xfId="42904"/>
    <cellStyle name="常规 7 24 4" xfId="42905"/>
    <cellStyle name="常规 7 19 4" xfId="42906"/>
    <cellStyle name="常规 7 24 4 2" xfId="42907"/>
    <cellStyle name="常规 7 19 4 2" xfId="42908"/>
    <cellStyle name="常规 7 24 4 2 2" xfId="42909"/>
    <cellStyle name="常规 7 19 4 2 2" xfId="42910"/>
    <cellStyle name="常规 7 24 4 3" xfId="42911"/>
    <cellStyle name="常规 7 19 4 3" xfId="42912"/>
    <cellStyle name="常规 7 24 4 3 2" xfId="42913"/>
    <cellStyle name="常规 7 19 4 3 2" xfId="42914"/>
    <cellStyle name="常规 7 24 4 4" xfId="42915"/>
    <cellStyle name="常规 7 19 4 4" xfId="42916"/>
    <cellStyle name="常规 7 24 5" xfId="42917"/>
    <cellStyle name="常规 7 19 5" xfId="42918"/>
    <cellStyle name="常规 7 24 5 2" xfId="42919"/>
    <cellStyle name="常规 7 19 5 2" xfId="42920"/>
    <cellStyle name="常规 7 24 6" xfId="42921"/>
    <cellStyle name="常规 7 19 6" xfId="42922"/>
    <cellStyle name="常规 7 24 6 2" xfId="42923"/>
    <cellStyle name="常规 7 19 6 2" xfId="42924"/>
    <cellStyle name="常规 7 24 7" xfId="42925"/>
    <cellStyle name="常规 7 19 7" xfId="42926"/>
    <cellStyle name="常规 7 24 7 2" xfId="42927"/>
    <cellStyle name="常规 7 19 7 2" xfId="42928"/>
    <cellStyle name="常规 7 24 8" xfId="42929"/>
    <cellStyle name="常规 7 19 8" xfId="42930"/>
    <cellStyle name="常规 7 24 8 2" xfId="42931"/>
    <cellStyle name="常规 7 19 8 2" xfId="42932"/>
    <cellStyle name="常规 7 24 9" xfId="42933"/>
    <cellStyle name="常规 7 19 9" xfId="42934"/>
    <cellStyle name="常规 7 24 9 2" xfId="42935"/>
    <cellStyle name="常规 7 19 9 2" xfId="42936"/>
    <cellStyle name="常规 7 2 10" xfId="42937"/>
    <cellStyle name="常规 7 2 10 2" xfId="42938"/>
    <cellStyle name="常规 7 2 10 2 2" xfId="42939"/>
    <cellStyle name="常规 7 2 10 3" xfId="42940"/>
    <cellStyle name="常规 7 2 10 3 2" xfId="42941"/>
    <cellStyle name="常规 7 2 10 4" xfId="42942"/>
    <cellStyle name="常规 7 2 11" xfId="42943"/>
    <cellStyle name="常规 7 2 11 2" xfId="42944"/>
    <cellStyle name="常规 7 2 11 2 2" xfId="42945"/>
    <cellStyle name="常规 7 2 11 3" xfId="42946"/>
    <cellStyle name="常规 7 2 11 3 2" xfId="42947"/>
    <cellStyle name="常规 7 2 11 4" xfId="42948"/>
    <cellStyle name="常规 7 2 12" xfId="42949"/>
    <cellStyle name="常规 7 2 12 2" xfId="42950"/>
    <cellStyle name="常规 7 2 12 2 2" xfId="42951"/>
    <cellStyle name="常规 7 2 12 3" xfId="42952"/>
    <cellStyle name="常规 7 2 12 3 2" xfId="42953"/>
    <cellStyle name="常规 7 2 12 4" xfId="42954"/>
    <cellStyle name="常规 7 2 13" xfId="42955"/>
    <cellStyle name="常规 7 2 13 2" xfId="42956"/>
    <cellStyle name="常规 7 2 14" xfId="42957"/>
    <cellStyle name="常规 7 2 14 2" xfId="42958"/>
    <cellStyle name="常规 7 2 20" xfId="42959"/>
    <cellStyle name="常规 7 2 15" xfId="42960"/>
    <cellStyle name="常规 7 2 20 2" xfId="42961"/>
    <cellStyle name="常规 7 2 15 2" xfId="42962"/>
    <cellStyle name="常规 7 2 21" xfId="42963"/>
    <cellStyle name="常规 7 2 16" xfId="42964"/>
    <cellStyle name="常规 7 2 21 2" xfId="42965"/>
    <cellStyle name="常规 7 2 16 2" xfId="42966"/>
    <cellStyle name="常规 7 2 22" xfId="42967"/>
    <cellStyle name="常规 7 2 17" xfId="42968"/>
    <cellStyle name="常规 7 2 22 2" xfId="42969"/>
    <cellStyle name="常规 7 2 17 2" xfId="42970"/>
    <cellStyle name="常规 7 2 23" xfId="42971"/>
    <cellStyle name="常规 7 2 18" xfId="42972"/>
    <cellStyle name="常规 7 2 23 2" xfId="42973"/>
    <cellStyle name="常规 7 2 18 2" xfId="42974"/>
    <cellStyle name="常规 7 2 24" xfId="42975"/>
    <cellStyle name="常规 7 2 19" xfId="42976"/>
    <cellStyle name="常规 7 2 24 2" xfId="42977"/>
    <cellStyle name="常规 7 2 19 2" xfId="42978"/>
    <cellStyle name="常规 7 2 2 2" xfId="42979"/>
    <cellStyle name="常规 7 2 2 2 2" xfId="42980"/>
    <cellStyle name="常规 7 2 2 2 2 2" xfId="42981"/>
    <cellStyle name="常规 7 2 2 2 3" xfId="42982"/>
    <cellStyle name="常规 7 2 2 2 4" xfId="42983"/>
    <cellStyle name="常规 7 2 2 2 5" xfId="42984"/>
    <cellStyle name="常规 7 2 2 3" xfId="42985"/>
    <cellStyle name="常规 7 2 2 3 2" xfId="42986"/>
    <cellStyle name="常规 7 2 2 4" xfId="42987"/>
    <cellStyle name="常规 7 2 2 5" xfId="42988"/>
    <cellStyle name="常规 7 2 2 6" xfId="42989"/>
    <cellStyle name="常规 7 2 2 7" xfId="42990"/>
    <cellStyle name="常规 7 2 2 8" xfId="42991"/>
    <cellStyle name="常规 7 2 25" xfId="42992"/>
    <cellStyle name="常规 7 2 25 2" xfId="42993"/>
    <cellStyle name="常规 7 2 26" xfId="42994"/>
    <cellStyle name="常规 7 2 27" xfId="42995"/>
    <cellStyle name="常规 7 2 28" xfId="42996"/>
    <cellStyle name="常规 7 2 29" xfId="42997"/>
    <cellStyle name="常规 7 2 3" xfId="42998"/>
    <cellStyle name="常规 7 2 3 2" xfId="42999"/>
    <cellStyle name="常规 7 2 3 2 2" xfId="43000"/>
    <cellStyle name="常规 7 2 3 3" xfId="43001"/>
    <cellStyle name="常规 7 2 3 3 2" xfId="43002"/>
    <cellStyle name="常规 7 2 3 4" xfId="43003"/>
    <cellStyle name="常规 7 2 3 4 2" xfId="43004"/>
    <cellStyle name="常规 7 2 3 5" xfId="43005"/>
    <cellStyle name="常规 7 2 4" xfId="43006"/>
    <cellStyle name="常规 7 2 4 2" xfId="43007"/>
    <cellStyle name="常规 7 2 4 2 2" xfId="43008"/>
    <cellStyle name="常规 7 2 4 3" xfId="43009"/>
    <cellStyle name="常规 7 2 4 3 2" xfId="43010"/>
    <cellStyle name="常规 7 2 4 4" xfId="43011"/>
    <cellStyle name="常规 7 2 4 5" xfId="43012"/>
    <cellStyle name="常规 7 2 5" xfId="43013"/>
    <cellStyle name="常规 7 2 5 2" xfId="43014"/>
    <cellStyle name="常规 7 2 5 2 2" xfId="43015"/>
    <cellStyle name="常规 7 2 5 3" xfId="43016"/>
    <cellStyle name="常规 7 2 5 3 2" xfId="43017"/>
    <cellStyle name="常规 7 2 5 4" xfId="43018"/>
    <cellStyle name="常规 7 2 6" xfId="43019"/>
    <cellStyle name="常规 7 2 6 2" xfId="43020"/>
    <cellStyle name="常规 7 2 6 3" xfId="43021"/>
    <cellStyle name="常规 7 2 6 3 2" xfId="43022"/>
    <cellStyle name="常规 7 2 6 4" xfId="43023"/>
    <cellStyle name="常规 7 2 7" xfId="43024"/>
    <cellStyle name="常规 7 2 7 2" xfId="43025"/>
    <cellStyle name="常规 7 2 7 2 2" xfId="43026"/>
    <cellStyle name="常规 8 48 10 2" xfId="43027"/>
    <cellStyle name="常规 7 2 7 3" xfId="43028"/>
    <cellStyle name="常规 7 2 7 3 2" xfId="43029"/>
    <cellStyle name="常规 7 2 7 4" xfId="43030"/>
    <cellStyle name="常规 7 2 8" xfId="43031"/>
    <cellStyle name="常规 7 2 8 2" xfId="43032"/>
    <cellStyle name="常规 7 2 8 2 2" xfId="43033"/>
    <cellStyle name="常规 7 2 8 3 2" xfId="43034"/>
    <cellStyle name="常规 7 2 8 4" xfId="43035"/>
    <cellStyle name="常规 7 2 9" xfId="43036"/>
    <cellStyle name="常规 7 2 9 2" xfId="43037"/>
    <cellStyle name="常规 7 2 9 2 2" xfId="43038"/>
    <cellStyle name="常规 7 2 9 3 2" xfId="43039"/>
    <cellStyle name="常规 7 2 9 4" xfId="43040"/>
    <cellStyle name="常规 7 2_报袁处 2016年4月山西中阳荣欣公司财务明细表" xfId="43041"/>
    <cellStyle name="常规 7 30" xfId="43042"/>
    <cellStyle name="常规 7 25" xfId="43043"/>
    <cellStyle name="常规 7 30 10 2" xfId="43044"/>
    <cellStyle name="常规 7 25 10 2" xfId="43045"/>
    <cellStyle name="常规 7 30 11" xfId="43046"/>
    <cellStyle name="常规 7 25 11" xfId="43047"/>
    <cellStyle name="常规 7 30 11 2" xfId="43048"/>
    <cellStyle name="常规 7 25 11 2" xfId="43049"/>
    <cellStyle name="常规 7 30 12" xfId="43050"/>
    <cellStyle name="常规 7 25 12" xfId="43051"/>
    <cellStyle name="常规 7 30 12 2" xfId="43052"/>
    <cellStyle name="常规 7 25 12 2" xfId="43053"/>
    <cellStyle name="常规 7 30 13" xfId="43054"/>
    <cellStyle name="常规 7 25 13" xfId="43055"/>
    <cellStyle name="常规 7 30 13 2" xfId="43056"/>
    <cellStyle name="常规 7 25 13 2" xfId="43057"/>
    <cellStyle name="常规 7 30 14" xfId="43058"/>
    <cellStyle name="常规 7 25 14" xfId="43059"/>
    <cellStyle name="常规 7 30 14 2" xfId="43060"/>
    <cellStyle name="常规 7 25 14 2" xfId="43061"/>
    <cellStyle name="常规 7 30 15" xfId="43062"/>
    <cellStyle name="常规 7 25 15" xfId="43063"/>
    <cellStyle name="常规 7 30 15 2" xfId="43064"/>
    <cellStyle name="常规 7 25 15 2" xfId="43065"/>
    <cellStyle name="常规 7 30 16" xfId="43066"/>
    <cellStyle name="常规 7 25 16" xfId="43067"/>
    <cellStyle name="常规 7 30 16 2" xfId="43068"/>
    <cellStyle name="常规 7 25 16 2" xfId="43069"/>
    <cellStyle name="常规 7 30 17" xfId="43070"/>
    <cellStyle name="常规 7 25 17" xfId="43071"/>
    <cellStyle name="常规 7 30 17 2" xfId="43072"/>
    <cellStyle name="常规 7 25 17 2" xfId="43073"/>
    <cellStyle name="常规 7 30 18" xfId="43074"/>
    <cellStyle name="常规 7 25 18" xfId="43075"/>
    <cellStyle name="常规 7 30 2" xfId="43076"/>
    <cellStyle name="常规 7 25 2" xfId="43077"/>
    <cellStyle name="常规 7 30 2 2" xfId="43078"/>
    <cellStyle name="常规 7 25 2 2" xfId="43079"/>
    <cellStyle name="常规 7 30 2 2 2" xfId="43080"/>
    <cellStyle name="常规 7 25 2 2 2" xfId="43081"/>
    <cellStyle name="常规 7 30 2 3" xfId="43082"/>
    <cellStyle name="常规 7 25 2 3" xfId="43083"/>
    <cellStyle name="常规 7 30 2 3 2" xfId="43084"/>
    <cellStyle name="常规 7 25 2 3 2" xfId="43085"/>
    <cellStyle name="常规 7 30 2 4" xfId="43086"/>
    <cellStyle name="常规 7 25 2 4" xfId="43087"/>
    <cellStyle name="常规 7 30 3" xfId="43088"/>
    <cellStyle name="常规 7 25 3" xfId="43089"/>
    <cellStyle name="常规 7 30 3 2" xfId="43090"/>
    <cellStyle name="常规 7 25 3 2" xfId="43091"/>
    <cellStyle name="常规 7 30 3 3" xfId="43092"/>
    <cellStyle name="常规 7 25 3 3" xfId="43093"/>
    <cellStyle name="常规 7 30 3 4" xfId="43094"/>
    <cellStyle name="常规 7 25 3 4" xfId="43095"/>
    <cellStyle name="常规 7 30 4" xfId="43096"/>
    <cellStyle name="常规 7 25 4" xfId="43097"/>
    <cellStyle name="常规 7 30 4 2" xfId="43098"/>
    <cellStyle name="常规 7 25 4 2" xfId="43099"/>
    <cellStyle name="常规 7 30 4 2 2" xfId="43100"/>
    <cellStyle name="常规 7 25 4 2 2" xfId="43101"/>
    <cellStyle name="常规 7 30 4 3" xfId="43102"/>
    <cellStyle name="常规 7 25 4 3" xfId="43103"/>
    <cellStyle name="常规 7 30 4 3 2" xfId="43104"/>
    <cellStyle name="常规 7 25 4 3 2" xfId="43105"/>
    <cellStyle name="常规 7 30 4 4" xfId="43106"/>
    <cellStyle name="常规 7 25 4 4" xfId="43107"/>
    <cellStyle name="常规 7 30 5" xfId="43108"/>
    <cellStyle name="常规 7 25 5" xfId="43109"/>
    <cellStyle name="常规 7 30 5 2" xfId="43110"/>
    <cellStyle name="常规 7 25 5 2" xfId="43111"/>
    <cellStyle name="常规 7 30 6" xfId="43112"/>
    <cellStyle name="常规 7 25 6" xfId="43113"/>
    <cellStyle name="常规 7 30 6 2" xfId="43114"/>
    <cellStyle name="常规 7 25 6 2" xfId="43115"/>
    <cellStyle name="常规 7 30 7" xfId="43116"/>
    <cellStyle name="常规 7 25 7" xfId="43117"/>
    <cellStyle name="常规 7 30 7 2" xfId="43118"/>
    <cellStyle name="常规 7 25 7 2" xfId="43119"/>
    <cellStyle name="常规 7 30 8" xfId="43120"/>
    <cellStyle name="常规 7 25 8" xfId="43121"/>
    <cellStyle name="常规 7 30 8 2" xfId="43122"/>
    <cellStyle name="常规 7 25 8 2" xfId="43123"/>
    <cellStyle name="常规 7 30 9" xfId="43124"/>
    <cellStyle name="常规 7 25 9" xfId="43125"/>
    <cellStyle name="常规 7 30 9 2" xfId="43126"/>
    <cellStyle name="常规 7 25 9 2" xfId="43127"/>
    <cellStyle name="常规 7 31" xfId="43128"/>
    <cellStyle name="常规 7 26" xfId="43129"/>
    <cellStyle name="常规 7 31 10" xfId="43130"/>
    <cellStyle name="常规 7 26 10" xfId="43131"/>
    <cellStyle name="常规 7 31 10 2" xfId="43132"/>
    <cellStyle name="常规 7 26 10 2" xfId="43133"/>
    <cellStyle name="常规 7 31 11" xfId="43134"/>
    <cellStyle name="常规 7 26 11" xfId="43135"/>
    <cellStyle name="常规 7 31 11 2" xfId="43136"/>
    <cellStyle name="常规 7 26 11 2" xfId="43137"/>
    <cellStyle name="常规 7 31 12" xfId="43138"/>
    <cellStyle name="常规 7 26 12" xfId="43139"/>
    <cellStyle name="常规 7 31 12 2" xfId="43140"/>
    <cellStyle name="常规 7 26 12 2" xfId="43141"/>
    <cellStyle name="输出 3 2 3 2" xfId="43142"/>
    <cellStyle name="常规 7 31 13" xfId="43143"/>
    <cellStyle name="常规 7 26 13" xfId="43144"/>
    <cellStyle name="常规 7 31 13 2" xfId="43145"/>
    <cellStyle name="常规 7 26 13 2" xfId="43146"/>
    <cellStyle name="输出 3 2 3 3" xfId="43147"/>
    <cellStyle name="常规 7 31 14" xfId="43148"/>
    <cellStyle name="常规 7 26 14" xfId="43149"/>
    <cellStyle name="输出 3 2 3 4" xfId="43150"/>
    <cellStyle name="常规 7 31 15" xfId="43151"/>
    <cellStyle name="常规 7 26 15" xfId="43152"/>
    <cellStyle name="常规 7 31 15 2" xfId="43153"/>
    <cellStyle name="常规 7 26 15 2" xfId="43154"/>
    <cellStyle name="输出 3 2 3 5" xfId="43155"/>
    <cellStyle name="常规 7 31 16" xfId="43156"/>
    <cellStyle name="常规 7 26 16" xfId="43157"/>
    <cellStyle name="常规 7 31 16 2" xfId="43158"/>
    <cellStyle name="常规 7 26 16 2" xfId="43159"/>
    <cellStyle name="输出 3 2 3 6" xfId="43160"/>
    <cellStyle name="常规 7 31 17" xfId="43161"/>
    <cellStyle name="常规 7 26 17" xfId="43162"/>
    <cellStyle name="常规 7 31 18" xfId="43163"/>
    <cellStyle name="常规 7 26 18" xfId="43164"/>
    <cellStyle name="常规 7 31 2" xfId="43165"/>
    <cellStyle name="常规 7 26 2" xfId="43166"/>
    <cellStyle name="常规 7 31 2 2" xfId="43167"/>
    <cellStyle name="常规 7 26 2 2" xfId="43168"/>
    <cellStyle name="常规 7 31 2 2 2" xfId="43169"/>
    <cellStyle name="常规 7 26 2 2 2" xfId="43170"/>
    <cellStyle name="常规 7 31 2 3" xfId="43171"/>
    <cellStyle name="常规 7 26 2 3" xfId="43172"/>
    <cellStyle name="常规 7 31 2 3 2" xfId="43173"/>
    <cellStyle name="常规 7 26 2 3 2" xfId="43174"/>
    <cellStyle name="常规 7 31 2 4" xfId="43175"/>
    <cellStyle name="常规 7 26 2 4" xfId="43176"/>
    <cellStyle name="常规 7 31 3" xfId="43177"/>
    <cellStyle name="常规 7 26 3" xfId="43178"/>
    <cellStyle name="常规 7 31 3 2" xfId="43179"/>
    <cellStyle name="常规 7 26 3 2" xfId="43180"/>
    <cellStyle name="常规 7 31 3 3" xfId="43181"/>
    <cellStyle name="常规 7 26 3 3" xfId="43182"/>
    <cellStyle name="常规 7 31 3 4" xfId="43183"/>
    <cellStyle name="常规 7 26 3 4" xfId="43184"/>
    <cellStyle name="常规 7 31 4" xfId="43185"/>
    <cellStyle name="常规 7 26 4" xfId="43186"/>
    <cellStyle name="常规 7 31 4 2" xfId="43187"/>
    <cellStyle name="常规 7 26 4 2" xfId="43188"/>
    <cellStyle name="常规 7 31 4 2 2" xfId="43189"/>
    <cellStyle name="常规 7 26 4 2 2" xfId="43190"/>
    <cellStyle name="常规 7 31 4 3" xfId="43191"/>
    <cellStyle name="常规 7 26 4 3" xfId="43192"/>
    <cellStyle name="常规 7 31 4 3 2" xfId="43193"/>
    <cellStyle name="常规 7 26 4 3 2" xfId="43194"/>
    <cellStyle name="常规 7 31 4 4" xfId="43195"/>
    <cellStyle name="常规 7 26 4 4" xfId="43196"/>
    <cellStyle name="常规 7 31 5" xfId="43197"/>
    <cellStyle name="常规 7 26 5" xfId="43198"/>
    <cellStyle name="常规 7 31 5 2" xfId="43199"/>
    <cellStyle name="常规 7 26 5 2" xfId="43200"/>
    <cellStyle name="常规 7 31 6" xfId="43201"/>
    <cellStyle name="常规 7 26 6" xfId="43202"/>
    <cellStyle name="常规 7 31 6 2" xfId="43203"/>
    <cellStyle name="常规 7 26 6 2" xfId="43204"/>
    <cellStyle name="常规 7 31 7" xfId="43205"/>
    <cellStyle name="常规 7 26 7" xfId="43206"/>
    <cellStyle name="常规 7 31 7 2" xfId="43207"/>
    <cellStyle name="常规 7 26 7 2" xfId="43208"/>
    <cellStyle name="常规 7 31 8" xfId="43209"/>
    <cellStyle name="常规 7 26 8" xfId="43210"/>
    <cellStyle name="常规 7 31 8 2" xfId="43211"/>
    <cellStyle name="常规 7 26 8 2" xfId="43212"/>
    <cellStyle name="常规 7 31 9" xfId="43213"/>
    <cellStyle name="常规 7 26 9" xfId="43214"/>
    <cellStyle name="常规 7 31 9 2" xfId="43215"/>
    <cellStyle name="常规 7 26 9 2" xfId="43216"/>
    <cellStyle name="常规 7 32" xfId="43217"/>
    <cellStyle name="常规 7 27" xfId="43218"/>
    <cellStyle name="常规 7 32 10" xfId="43219"/>
    <cellStyle name="常规 7 27 10" xfId="43220"/>
    <cellStyle name="常规 7 32 10 2" xfId="43221"/>
    <cellStyle name="常规 7 27 10 2" xfId="43222"/>
    <cellStyle name="常规 7 32 11" xfId="43223"/>
    <cellStyle name="常规 7 27 11" xfId="43224"/>
    <cellStyle name="常规 7 32 11 2" xfId="43225"/>
    <cellStyle name="常规 7 27 11 2" xfId="43226"/>
    <cellStyle name="常规 7 32 12" xfId="43227"/>
    <cellStyle name="常规 7 27 12" xfId="43228"/>
    <cellStyle name="常规 7 32 12 2" xfId="43229"/>
    <cellStyle name="常规 7 27 12 2" xfId="43230"/>
    <cellStyle name="常规 7 32 13" xfId="43231"/>
    <cellStyle name="常规 7 27 13" xfId="43232"/>
    <cellStyle name="常规 7 32 13 2" xfId="43233"/>
    <cellStyle name="常规 7 27 13 2" xfId="43234"/>
    <cellStyle name="常规 7 32 14" xfId="43235"/>
    <cellStyle name="常规 7 27 14" xfId="43236"/>
    <cellStyle name="常规 7 32 14 2" xfId="43237"/>
    <cellStyle name="常规 7 27 14 2" xfId="43238"/>
    <cellStyle name="常规 7 32 15" xfId="43239"/>
    <cellStyle name="常规 7 27 15" xfId="43240"/>
    <cellStyle name="常规 7 32 15 2" xfId="43241"/>
    <cellStyle name="常规 7 27 15 2" xfId="43242"/>
    <cellStyle name="常规 7 32 16" xfId="43243"/>
    <cellStyle name="常规 7 27 16" xfId="43244"/>
    <cellStyle name="常规 7 32 16 2" xfId="43245"/>
    <cellStyle name="常规 7 27 16 2" xfId="43246"/>
    <cellStyle name="常规 7 32 17" xfId="43247"/>
    <cellStyle name="常规 7 27 17" xfId="43248"/>
    <cellStyle name="常规 7 32 17 2" xfId="43249"/>
    <cellStyle name="常规 7 27 17 2" xfId="43250"/>
    <cellStyle name="常规 7 32 18" xfId="43251"/>
    <cellStyle name="常规 7 27 18" xfId="43252"/>
    <cellStyle name="常规 7 32 2" xfId="43253"/>
    <cellStyle name="常规 7 27 2" xfId="43254"/>
    <cellStyle name="常规 7 32 2 2" xfId="43255"/>
    <cellStyle name="常规 7 27 2 2" xfId="43256"/>
    <cellStyle name="常规 7 32 2 2 2" xfId="43257"/>
    <cellStyle name="常规 7 27 2 2 2" xfId="43258"/>
    <cellStyle name="常规 7 32 2 3" xfId="43259"/>
    <cellStyle name="常规 7 27 2 3" xfId="43260"/>
    <cellStyle name="常规 7 32 2 3 2" xfId="43261"/>
    <cellStyle name="常规 7 27 2 3 2" xfId="43262"/>
    <cellStyle name="常规 7 32 2 4" xfId="43263"/>
    <cellStyle name="常规 7 27 2 4" xfId="43264"/>
    <cellStyle name="常规 7 32 3" xfId="43265"/>
    <cellStyle name="常规 7 27 3" xfId="43266"/>
    <cellStyle name="常规 7 32 3 2" xfId="43267"/>
    <cellStyle name="常规 7 27 3 2" xfId="43268"/>
    <cellStyle name="常规 7 32 3 2 2" xfId="43269"/>
    <cellStyle name="常规 7 27 3 2 2" xfId="43270"/>
    <cellStyle name="常规 7 32 3 3" xfId="43271"/>
    <cellStyle name="常规 7 27 3 3" xfId="43272"/>
    <cellStyle name="常规 7 32 3 3 2" xfId="43273"/>
    <cellStyle name="常规 7 27 3 3 2" xfId="43274"/>
    <cellStyle name="常规 7 32 3 4" xfId="43275"/>
    <cellStyle name="常规 7 27 3 4" xfId="43276"/>
    <cellStyle name="常规 7 32 4" xfId="43277"/>
    <cellStyle name="常规 7 27 4" xfId="43278"/>
    <cellStyle name="常规 7 32 4 2" xfId="43279"/>
    <cellStyle name="常规 7 27 4 2" xfId="43280"/>
    <cellStyle name="常规 7 32 4 2 2" xfId="43281"/>
    <cellStyle name="常规 7 27 4 2 2" xfId="43282"/>
    <cellStyle name="常规 7 32 4 3" xfId="43283"/>
    <cellStyle name="常规 7 27 4 3" xfId="43284"/>
    <cellStyle name="常规 7 32 4 3 2" xfId="43285"/>
    <cellStyle name="常规 7 27 4 3 2" xfId="43286"/>
    <cellStyle name="常规 7 32 4 4" xfId="43287"/>
    <cellStyle name="常规 7 27 4 4" xfId="43288"/>
    <cellStyle name="常规 7 32 5" xfId="43289"/>
    <cellStyle name="常规 7 27 5" xfId="43290"/>
    <cellStyle name="常规 7 32 5 2" xfId="43291"/>
    <cellStyle name="常规 7 27 5 2" xfId="43292"/>
    <cellStyle name="常规 7 32 6" xfId="43293"/>
    <cellStyle name="常规 7 27 6" xfId="43294"/>
    <cellStyle name="常规 7 32 6 2" xfId="43295"/>
    <cellStyle name="常规 7 27 6 2" xfId="43296"/>
    <cellStyle name="常规 7 32 7" xfId="43297"/>
    <cellStyle name="常规 7 27 7" xfId="43298"/>
    <cellStyle name="常规 7 32 7 2" xfId="43299"/>
    <cellStyle name="常规 7 27 7 2" xfId="43300"/>
    <cellStyle name="常规 7 32 8" xfId="43301"/>
    <cellStyle name="常规 7 27 8" xfId="43302"/>
    <cellStyle name="常规 7 32 8 2" xfId="43303"/>
    <cellStyle name="常规 7 27 8 2" xfId="43304"/>
    <cellStyle name="常规 7 32 9" xfId="43305"/>
    <cellStyle name="常规 7 27 9" xfId="43306"/>
    <cellStyle name="常规 7 32 9 2" xfId="43307"/>
    <cellStyle name="常规 7 27 9 2" xfId="43308"/>
    <cellStyle name="常规 7 33" xfId="43309"/>
    <cellStyle name="常规 7 28" xfId="43310"/>
    <cellStyle name="常规 7 33 10 2" xfId="43311"/>
    <cellStyle name="常规 7 28 10 2" xfId="43312"/>
    <cellStyle name="常规 7 33 11" xfId="43313"/>
    <cellStyle name="常规 7 28 11" xfId="43314"/>
    <cellStyle name="常规 7 33 11 2" xfId="43315"/>
    <cellStyle name="常规 7 28 11 2" xfId="43316"/>
    <cellStyle name="常规 7 33 12" xfId="43317"/>
    <cellStyle name="常规 7 28 12" xfId="43318"/>
    <cellStyle name="常规 7 33 12 2" xfId="43319"/>
    <cellStyle name="常规 7 28 12 2" xfId="43320"/>
    <cellStyle name="常规 7 33 13" xfId="43321"/>
    <cellStyle name="常规 7 28 13" xfId="43322"/>
    <cellStyle name="常规 7 33 13 2" xfId="43323"/>
    <cellStyle name="常规 7 28 13 2" xfId="43324"/>
    <cellStyle name="常规 7 33 14 2" xfId="43325"/>
    <cellStyle name="常规 7 28 14 2" xfId="43326"/>
    <cellStyle name="常规 7 33 2" xfId="43327"/>
    <cellStyle name="常规 7 28 2" xfId="43328"/>
    <cellStyle name="常规 7 33 2 2" xfId="43329"/>
    <cellStyle name="常规 7 28 2 2" xfId="43330"/>
    <cellStyle name="常规 7 33 2 2 2" xfId="43331"/>
    <cellStyle name="常规 7 28 2 2 2" xfId="43332"/>
    <cellStyle name="常规 7 33 2 3" xfId="43333"/>
    <cellStyle name="常规 7 28 2 3" xfId="43334"/>
    <cellStyle name="常规 7 33 2 3 2" xfId="43335"/>
    <cellStyle name="常规 7 28 2 3 2" xfId="43336"/>
    <cellStyle name="常规 7 33 2 4" xfId="43337"/>
    <cellStyle name="常规 7 28 2 4" xfId="43338"/>
    <cellStyle name="常规 7 33 3" xfId="43339"/>
    <cellStyle name="常规 7 28 3" xfId="43340"/>
    <cellStyle name="常规 7 33 3 2" xfId="43341"/>
    <cellStyle name="常规 7 28 3 2" xfId="43342"/>
    <cellStyle name="常规 7 33 3 2 2" xfId="43343"/>
    <cellStyle name="常规 7 28 3 2 2" xfId="43344"/>
    <cellStyle name="常规 7 33 3 3" xfId="43345"/>
    <cellStyle name="常规 7 28 3 3" xfId="43346"/>
    <cellStyle name="常规 7 33 3 3 2" xfId="43347"/>
    <cellStyle name="常规 7 28 3 3 2" xfId="43348"/>
    <cellStyle name="常规 7 33 4" xfId="43349"/>
    <cellStyle name="常规 7 28 4" xfId="43350"/>
    <cellStyle name="常规 7 33 4 2" xfId="43351"/>
    <cellStyle name="常规 7 28 4 2" xfId="43352"/>
    <cellStyle name="常规 7 33 4 2 2" xfId="43353"/>
    <cellStyle name="常规 7 28 4 2 2" xfId="43354"/>
    <cellStyle name="常规 7 33 4 3" xfId="43355"/>
    <cellStyle name="常规 7 28 4 3" xfId="43356"/>
    <cellStyle name="常规 7 33 4 3 2" xfId="43357"/>
    <cellStyle name="常规 7 28 4 3 2" xfId="43358"/>
    <cellStyle name="常规 7 33 4 4" xfId="43359"/>
    <cellStyle name="常规 7 28 4 4" xfId="43360"/>
    <cellStyle name="常规 7 33 5" xfId="43361"/>
    <cellStyle name="常规 7 28 5" xfId="43362"/>
    <cellStyle name="常规 7 33 6" xfId="43363"/>
    <cellStyle name="常规 7 28 6" xfId="43364"/>
    <cellStyle name="常规 7 33 6 2" xfId="43365"/>
    <cellStyle name="常规 7 28 6 2" xfId="43366"/>
    <cellStyle name="常规 7 33 7" xfId="43367"/>
    <cellStyle name="常规 7 28 7" xfId="43368"/>
    <cellStyle name="常规 7 33 7 2" xfId="43369"/>
    <cellStyle name="常规 7 28 7 2" xfId="43370"/>
    <cellStyle name="常规 7 33 8" xfId="43371"/>
    <cellStyle name="常规 7 28 8" xfId="43372"/>
    <cellStyle name="常规 7 33 8 2" xfId="43373"/>
    <cellStyle name="常规 7 28 8 2" xfId="43374"/>
    <cellStyle name="常规 7 33 9" xfId="43375"/>
    <cellStyle name="常规 7 28 9" xfId="43376"/>
    <cellStyle name="常规 7 33 9 2" xfId="43377"/>
    <cellStyle name="常规 7 28 9 2" xfId="43378"/>
    <cellStyle name="常规 7 34" xfId="43379"/>
    <cellStyle name="常规 7 29" xfId="43380"/>
    <cellStyle name="常规 7 34 10 2" xfId="43381"/>
    <cellStyle name="常规 7 29 10 2" xfId="43382"/>
    <cellStyle name="常规 7 34 11" xfId="43383"/>
    <cellStyle name="常规 7 29 11" xfId="43384"/>
    <cellStyle name="常规 7 34 11 2" xfId="43385"/>
    <cellStyle name="常规 7 29 11 2" xfId="43386"/>
    <cellStyle name="常规 7 34 12" xfId="43387"/>
    <cellStyle name="常规 7 29 12" xfId="43388"/>
    <cellStyle name="常规 7 34 12 2" xfId="43389"/>
    <cellStyle name="常规 7 29 12 2" xfId="43390"/>
    <cellStyle name="常规 7 34 13" xfId="43391"/>
    <cellStyle name="常规 7 29 13" xfId="43392"/>
    <cellStyle name="常规 7 34 13 2" xfId="43393"/>
    <cellStyle name="常规 7 29 13 2" xfId="43394"/>
    <cellStyle name="常规 7 34 14 2" xfId="43395"/>
    <cellStyle name="常规 7 29 14 2" xfId="43396"/>
    <cellStyle name="常规 7 34 17 2" xfId="43397"/>
    <cellStyle name="常规 7 29 17 2" xfId="43398"/>
    <cellStyle name="常规 7 34 2" xfId="43399"/>
    <cellStyle name="常规 7 29 2" xfId="43400"/>
    <cellStyle name="常规 7 34 2 2" xfId="43401"/>
    <cellStyle name="常规 7 29 2 2" xfId="43402"/>
    <cellStyle name="常规 7 34 2 2 2" xfId="43403"/>
    <cellStyle name="常规 7 29 2 2 2" xfId="43404"/>
    <cellStyle name="常规 7 34 2 3" xfId="43405"/>
    <cellStyle name="常规 7 29 2 3" xfId="43406"/>
    <cellStyle name="常规 7 34 2 3 2" xfId="43407"/>
    <cellStyle name="常规 7 29 2 3 2" xfId="43408"/>
    <cellStyle name="常规 7 34 2 4" xfId="43409"/>
    <cellStyle name="常规 7 29 2 4" xfId="43410"/>
    <cellStyle name="常规 7 34 3" xfId="43411"/>
    <cellStyle name="常规 7 29 3" xfId="43412"/>
    <cellStyle name="常规 7 34 3 2" xfId="43413"/>
    <cellStyle name="常规 7 29 3 2" xfId="43414"/>
    <cellStyle name="常规 7 34 3 2 2" xfId="43415"/>
    <cellStyle name="常规 7 29 3 2 2" xfId="43416"/>
    <cellStyle name="常规 7 34 3 3" xfId="43417"/>
    <cellStyle name="常规 7 29 3 3" xfId="43418"/>
    <cellStyle name="常规 7 34 3 3 2" xfId="43419"/>
    <cellStyle name="常规 7 29 3 3 2" xfId="43420"/>
    <cellStyle name="常规 7 34 4" xfId="43421"/>
    <cellStyle name="常规 7 29 4" xfId="43422"/>
    <cellStyle name="常规 7 34 4 2" xfId="43423"/>
    <cellStyle name="常规 7 29 4 2" xfId="43424"/>
    <cellStyle name="常规 7 34 4 2 2" xfId="43425"/>
    <cellStyle name="常规 7 29 4 2 2" xfId="43426"/>
    <cellStyle name="常规 7 34 4 3" xfId="43427"/>
    <cellStyle name="常规 7 29 4 3" xfId="43428"/>
    <cellStyle name="常规 7 34 4 3 2" xfId="43429"/>
    <cellStyle name="常规 7 29 4 3 2" xfId="43430"/>
    <cellStyle name="常规 7 34 4 4" xfId="43431"/>
    <cellStyle name="常规 7 29 4 4" xfId="43432"/>
    <cellStyle name="常规 7 34 5" xfId="43433"/>
    <cellStyle name="常规 7 29 5" xfId="43434"/>
    <cellStyle name="常规 7 34 5 2" xfId="43435"/>
    <cellStyle name="常规 7 29 5 2" xfId="43436"/>
    <cellStyle name="常规 7 34 6" xfId="43437"/>
    <cellStyle name="常规 7 29 6" xfId="43438"/>
    <cellStyle name="常规 7 34 6 2" xfId="43439"/>
    <cellStyle name="常规 7 29 6 2" xfId="43440"/>
    <cellStyle name="常规 7 34 7" xfId="43441"/>
    <cellStyle name="常规 7 29 7" xfId="43442"/>
    <cellStyle name="常规 7 34 7 2" xfId="43443"/>
    <cellStyle name="常规 7 29 7 2" xfId="43444"/>
    <cellStyle name="常规 7 34 8" xfId="43445"/>
    <cellStyle name="常规 7 29 8" xfId="43446"/>
    <cellStyle name="常规 7 34 8 2" xfId="43447"/>
    <cellStyle name="常规 7 29 8 2" xfId="43448"/>
    <cellStyle name="常规 7 34 9" xfId="43449"/>
    <cellStyle name="常规 7 29 9" xfId="43450"/>
    <cellStyle name="常规 7 34 9 2" xfId="43451"/>
    <cellStyle name="常规 7 29 9 2" xfId="43452"/>
    <cellStyle name="常规 7 3" xfId="43453"/>
    <cellStyle name="常规 7 3 10" xfId="43454"/>
    <cellStyle name="常规 7 3 10 2" xfId="43455"/>
    <cellStyle name="常规 7 3 11" xfId="43456"/>
    <cellStyle name="常规 7 3 11 2" xfId="43457"/>
    <cellStyle name="常规 7 3 12" xfId="43458"/>
    <cellStyle name="常规 7 3 12 2" xfId="43459"/>
    <cellStyle name="常规 7 3 13" xfId="43460"/>
    <cellStyle name="常规 7 3 13 2" xfId="43461"/>
    <cellStyle name="常规 7 3 14" xfId="43462"/>
    <cellStyle name="常规 7 3 14 2" xfId="43463"/>
    <cellStyle name="常规 7 3 20" xfId="43464"/>
    <cellStyle name="常规 7 3 15" xfId="43465"/>
    <cellStyle name="常规 7 3 15 2" xfId="43466"/>
    <cellStyle name="常规 7 3 21" xfId="43467"/>
    <cellStyle name="常规 7 3 16" xfId="43468"/>
    <cellStyle name="常规 7 3 16 2" xfId="43469"/>
    <cellStyle name="常规 7 3 22" xfId="43470"/>
    <cellStyle name="常规 7 3 17" xfId="43471"/>
    <cellStyle name="常规 7 3 17 2" xfId="43472"/>
    <cellStyle name="常规 7 3 18 2" xfId="43473"/>
    <cellStyle name="常规 7 3 24" xfId="43474"/>
    <cellStyle name="常规 7 3 19" xfId="43475"/>
    <cellStyle name="常规 7 3 2" xfId="43476"/>
    <cellStyle name="常规 7 3 2 2" xfId="43477"/>
    <cellStyle name="常规 7 3 2 2 2" xfId="43478"/>
    <cellStyle name="常规 7 3 2 3 2" xfId="43479"/>
    <cellStyle name="常规 7 3 2 4" xfId="43480"/>
    <cellStyle name="常规 7 3 2 5" xfId="43481"/>
    <cellStyle name="常规 7 3 3" xfId="43482"/>
    <cellStyle name="常规 7 3 3 2" xfId="43483"/>
    <cellStyle name="常规 7 3 3 2 2" xfId="43484"/>
    <cellStyle name="常规 7 3 3 3" xfId="43485"/>
    <cellStyle name="常规 7 3 3 3 2" xfId="43486"/>
    <cellStyle name="常规 7 3 3 4" xfId="43487"/>
    <cellStyle name="常规 7 3 4" xfId="43488"/>
    <cellStyle name="常规 7 3 4 2" xfId="43489"/>
    <cellStyle name="常规 7 3 4 2 2" xfId="43490"/>
    <cellStyle name="常规 7 3 4 3" xfId="43491"/>
    <cellStyle name="常规 7 3 4 3 2" xfId="43492"/>
    <cellStyle name="常规 7 3 4 4" xfId="43493"/>
    <cellStyle name="常规 7 3 5" xfId="43494"/>
    <cellStyle name="常规 7 3 5 2" xfId="43495"/>
    <cellStyle name="常规 7 3 6" xfId="43496"/>
    <cellStyle name="常规 7 3 6 2" xfId="43497"/>
    <cellStyle name="常规 7 3 7" xfId="43498"/>
    <cellStyle name="常规 7 3 7 2" xfId="43499"/>
    <cellStyle name="常规 7 3 8" xfId="43500"/>
    <cellStyle name="常规 7 3 8 2" xfId="43501"/>
    <cellStyle name="常规 7 3 9" xfId="43502"/>
    <cellStyle name="常规 7 3 9 2" xfId="43503"/>
    <cellStyle name="常规 7 40" xfId="43504"/>
    <cellStyle name="常规 7 35" xfId="43505"/>
    <cellStyle name="常规 7 40 10" xfId="43506"/>
    <cellStyle name="常规 7 35 10" xfId="43507"/>
    <cellStyle name="常规 7 40 10 2" xfId="43508"/>
    <cellStyle name="常规 7 35 10 2" xfId="43509"/>
    <cellStyle name="常规 7 40 11" xfId="43510"/>
    <cellStyle name="常规 7 35 11" xfId="43511"/>
    <cellStyle name="常规 7 40 11 2" xfId="43512"/>
    <cellStyle name="常规 7 35 11 2" xfId="43513"/>
    <cellStyle name="常规 7 40 12" xfId="43514"/>
    <cellStyle name="常规 7 35 12" xfId="43515"/>
    <cellStyle name="常规 7 40 12 2" xfId="43516"/>
    <cellStyle name="常规 7 35 12 2" xfId="43517"/>
    <cellStyle name="常规 7 40 13" xfId="43518"/>
    <cellStyle name="常规 7 35 13" xfId="43519"/>
    <cellStyle name="常规 7 40 13 2" xfId="43520"/>
    <cellStyle name="常规 7 35 13 2" xfId="43521"/>
    <cellStyle name="常规 7 40 14" xfId="43522"/>
    <cellStyle name="常规 7 35 14" xfId="43523"/>
    <cellStyle name="常规 7 40 14 2" xfId="43524"/>
    <cellStyle name="常规 7 35 14 2" xfId="43525"/>
    <cellStyle name="常规 7 40 15" xfId="43526"/>
    <cellStyle name="常规 7 35 15" xfId="43527"/>
    <cellStyle name="常规 7 40 15 2" xfId="43528"/>
    <cellStyle name="常规 7 35 15 2" xfId="43529"/>
    <cellStyle name="常规 7 40 16" xfId="43530"/>
    <cellStyle name="常规 7 35 16" xfId="43531"/>
    <cellStyle name="常规 7 40 16 2" xfId="43532"/>
    <cellStyle name="常规 7 35 16 2" xfId="43533"/>
    <cellStyle name="常规 7 40 17" xfId="43534"/>
    <cellStyle name="常规 7 35 17" xfId="43535"/>
    <cellStyle name="常规 7 40 17 2" xfId="43536"/>
    <cellStyle name="常规 7 35 17 2" xfId="43537"/>
    <cellStyle name="常规 7 40 18" xfId="43538"/>
    <cellStyle name="常规 7 35 18" xfId="43539"/>
    <cellStyle name="常规 7 40 2" xfId="43540"/>
    <cellStyle name="常规 7 35 2" xfId="43541"/>
    <cellStyle name="常规 7 40 2 2" xfId="43542"/>
    <cellStyle name="常规 7 35 2 2" xfId="43543"/>
    <cellStyle name="常规 7 40 2 2 2" xfId="43544"/>
    <cellStyle name="常规 7 35 2 2 2" xfId="43545"/>
    <cellStyle name="常规 7 40 2 3" xfId="43546"/>
    <cellStyle name="常规 7 35 2 3" xfId="43547"/>
    <cellStyle name="常规 7 40 2 3 2" xfId="43548"/>
    <cellStyle name="常规 7 35 2 3 2" xfId="43549"/>
    <cellStyle name="常规 7 40 2 4" xfId="43550"/>
    <cellStyle name="常规 7 35 2 4" xfId="43551"/>
    <cellStyle name="常规 7 40 3" xfId="43552"/>
    <cellStyle name="常规 7 35 3" xfId="43553"/>
    <cellStyle name="常规 7 40 3 2" xfId="43554"/>
    <cellStyle name="常规 7 35 3 2" xfId="43555"/>
    <cellStyle name="常规 7 40 3 2 2" xfId="43556"/>
    <cellStyle name="常规 7 35 3 2 2" xfId="43557"/>
    <cellStyle name="常规 7 40 3 3" xfId="43558"/>
    <cellStyle name="常规 7 35 3 3" xfId="43559"/>
    <cellStyle name="常规 7 40 3 3 2" xfId="43560"/>
    <cellStyle name="常规 7 35 3 3 2" xfId="43561"/>
    <cellStyle name="常规 7 40 4" xfId="43562"/>
    <cellStyle name="常规 7 35 4" xfId="43563"/>
    <cellStyle name="常规 7 40 4 2" xfId="43564"/>
    <cellStyle name="常规 7 35 4 2" xfId="43565"/>
    <cellStyle name="常规 7 40 4 2 2" xfId="43566"/>
    <cellStyle name="常规 7 35 4 2 2" xfId="43567"/>
    <cellStyle name="常规 7 40 4 3" xfId="43568"/>
    <cellStyle name="常规 7 35 4 3" xfId="43569"/>
    <cellStyle name="常规 7 40 4 3 2" xfId="43570"/>
    <cellStyle name="常规 7 35 4 3 2" xfId="43571"/>
    <cellStyle name="常规 7 40 4 4" xfId="43572"/>
    <cellStyle name="常规 7 35 4 4" xfId="43573"/>
    <cellStyle name="常规 7 40 5" xfId="43574"/>
    <cellStyle name="常规 7 35 5" xfId="43575"/>
    <cellStyle name="常规 7 40 5 2" xfId="43576"/>
    <cellStyle name="常规 7 35 5 2" xfId="43577"/>
    <cellStyle name="常规 7 40 6" xfId="43578"/>
    <cellStyle name="常规 7 35 6" xfId="43579"/>
    <cellStyle name="常规 7 40 6 2" xfId="43580"/>
    <cellStyle name="常规 7 35 6 2" xfId="43581"/>
    <cellStyle name="常规 7 40 7" xfId="43582"/>
    <cellStyle name="常规 7 35 7" xfId="43583"/>
    <cellStyle name="常规 7 40 7 2" xfId="43584"/>
    <cellStyle name="常规 7 35 7 2" xfId="43585"/>
    <cellStyle name="常规 7 40 8" xfId="43586"/>
    <cellStyle name="常规 7 35 8" xfId="43587"/>
    <cellStyle name="常规 7 40 8 2" xfId="43588"/>
    <cellStyle name="常规 7 35 8 2" xfId="43589"/>
    <cellStyle name="常规 7 40 9" xfId="43590"/>
    <cellStyle name="常规 7 35 9" xfId="43591"/>
    <cellStyle name="常规 7 40 9 2" xfId="43592"/>
    <cellStyle name="常规 7 35 9 2" xfId="43593"/>
    <cellStyle name="常规 7 41" xfId="43594"/>
    <cellStyle name="常规 7 36" xfId="43595"/>
    <cellStyle name="常规 7 41 10" xfId="43596"/>
    <cellStyle name="常规 7 36 10" xfId="43597"/>
    <cellStyle name="常规 7 41 10 2" xfId="43598"/>
    <cellStyle name="常规 7 36 10 2" xfId="43599"/>
    <cellStyle name="常规 7 41 11" xfId="43600"/>
    <cellStyle name="常规 7 36 11" xfId="43601"/>
    <cellStyle name="常规 7 41 11 2" xfId="43602"/>
    <cellStyle name="常规 7 36 11 2" xfId="43603"/>
    <cellStyle name="常规 7 41 12" xfId="43604"/>
    <cellStyle name="常规 7 36 12" xfId="43605"/>
    <cellStyle name="常规 7 41 12 2" xfId="43606"/>
    <cellStyle name="常规 7 36 12 2" xfId="43607"/>
    <cellStyle name="常规 7 41 13" xfId="43608"/>
    <cellStyle name="常规 7 36 13" xfId="43609"/>
    <cellStyle name="常规 7 41 13 2" xfId="43610"/>
    <cellStyle name="常规 7 36 13 2" xfId="43611"/>
    <cellStyle name="常规 7 41 14" xfId="43612"/>
    <cellStyle name="常规 7 36 14" xfId="43613"/>
    <cellStyle name="常规 7 41 15" xfId="43614"/>
    <cellStyle name="常规 7 36 15" xfId="43615"/>
    <cellStyle name="常规 7 41 16" xfId="43616"/>
    <cellStyle name="常规 7 36 16" xfId="43617"/>
    <cellStyle name="常规 7 41 17" xfId="43618"/>
    <cellStyle name="常规 7 36 17" xfId="43619"/>
    <cellStyle name="常规 7 41 18" xfId="43620"/>
    <cellStyle name="常规 7 36 18" xfId="43621"/>
    <cellStyle name="常规 7 41 2" xfId="43622"/>
    <cellStyle name="常规 7 36 2" xfId="43623"/>
    <cellStyle name="常规 7 41 2 2" xfId="43624"/>
    <cellStyle name="常规 7 36 2 2" xfId="43625"/>
    <cellStyle name="常规 7 41 2 2 2" xfId="43626"/>
    <cellStyle name="常规 7 36 2 2 2" xfId="43627"/>
    <cellStyle name="常规 7 41 2 3" xfId="43628"/>
    <cellStyle name="常规 7 36 2 3" xfId="43629"/>
    <cellStyle name="常规 7 41 2 3 2" xfId="43630"/>
    <cellStyle name="常规 7 36 2 3 2" xfId="43631"/>
    <cellStyle name="常规 7 41 2 4" xfId="43632"/>
    <cellStyle name="常规 7 36 2 4" xfId="43633"/>
    <cellStyle name="常规 7 41 3" xfId="43634"/>
    <cellStyle name="常规 7 36 3" xfId="43635"/>
    <cellStyle name="常规 7 41 3 2" xfId="43636"/>
    <cellStyle name="常规 7 36 3 2" xfId="43637"/>
    <cellStyle name="常规 7 41 3 2 2" xfId="43638"/>
    <cellStyle name="常规 7 36 3 2 2" xfId="43639"/>
    <cellStyle name="常规 7 41 3 3" xfId="43640"/>
    <cellStyle name="常规 7 36 3 3" xfId="43641"/>
    <cellStyle name="常规 7 41 3 3 2" xfId="43642"/>
    <cellStyle name="常规 7 36 3 3 2" xfId="43643"/>
    <cellStyle name="常规 7 41 4" xfId="43644"/>
    <cellStyle name="常规 7 36 4" xfId="43645"/>
    <cellStyle name="常规 7 41 4 2" xfId="43646"/>
    <cellStyle name="常规 7 36 4 2" xfId="43647"/>
    <cellStyle name="常规 7 41 4 2 2" xfId="43648"/>
    <cellStyle name="常规 7 36 4 2 2" xfId="43649"/>
    <cellStyle name="常规 7 41 4 3" xfId="43650"/>
    <cellStyle name="常规 7 36 4 3" xfId="43651"/>
    <cellStyle name="常规 7 41 4 3 2" xfId="43652"/>
    <cellStyle name="常规 7 36 4 3 2" xfId="43653"/>
    <cellStyle name="常规 7 41 4 4" xfId="43654"/>
    <cellStyle name="常规 7 36 4 4" xfId="43655"/>
    <cellStyle name="常规 7 41 5" xfId="43656"/>
    <cellStyle name="常规 7 36 5" xfId="43657"/>
    <cellStyle name="常规 7 41 5 2" xfId="43658"/>
    <cellStyle name="常规 7 36 5 2" xfId="43659"/>
    <cellStyle name="常规 7 41 6" xfId="43660"/>
    <cellStyle name="常规 7 36 6" xfId="43661"/>
    <cellStyle name="常规 7 41 6 2" xfId="43662"/>
    <cellStyle name="常规 7 36 6 2" xfId="43663"/>
    <cellStyle name="常规 7 41 7" xfId="43664"/>
    <cellStyle name="常规 7 36 7" xfId="43665"/>
    <cellStyle name="常规 7 41 7 2" xfId="43666"/>
    <cellStyle name="常规 7 36 7 2" xfId="43667"/>
    <cellStyle name="常规 7 41 8" xfId="43668"/>
    <cellStyle name="常规 7 36 8" xfId="43669"/>
    <cellStyle name="常规 7 41 8 2" xfId="43670"/>
    <cellStyle name="常规 7 36 8 2" xfId="43671"/>
    <cellStyle name="常规 7 41 9" xfId="43672"/>
    <cellStyle name="常规 7 36 9" xfId="43673"/>
    <cellStyle name="常规 7 41 9 2" xfId="43674"/>
    <cellStyle name="常规 7 36 9 2" xfId="43675"/>
    <cellStyle name="常规 7 42 10 2" xfId="43676"/>
    <cellStyle name="常规 7 37 10 2" xfId="43677"/>
    <cellStyle name="常规 7 42 11" xfId="43678"/>
    <cellStyle name="常规 7 37 11" xfId="43679"/>
    <cellStyle name="常规 7 42 11 2" xfId="43680"/>
    <cellStyle name="常规 7 37 11 2" xfId="43681"/>
    <cellStyle name="常规 7 42 12" xfId="43682"/>
    <cellStyle name="常规 7 37 12" xfId="43683"/>
    <cellStyle name="常规 7 42 12 2" xfId="43684"/>
    <cellStyle name="常规 7 37 12 2" xfId="43685"/>
    <cellStyle name="常规 7 42 13" xfId="43686"/>
    <cellStyle name="常规 7 37 13" xfId="43687"/>
    <cellStyle name="常规 7 42 13 2" xfId="43688"/>
    <cellStyle name="常规 7 37 13 2" xfId="43689"/>
    <cellStyle name="常规 7 42 14" xfId="43690"/>
    <cellStyle name="常规 7 37 14" xfId="43691"/>
    <cellStyle name="常规 7 42 15" xfId="43692"/>
    <cellStyle name="常规 7 37 15" xfId="43693"/>
    <cellStyle name="常规 7 42 16" xfId="43694"/>
    <cellStyle name="常规 7 37 16" xfId="43695"/>
    <cellStyle name="常规 7 42 17" xfId="43696"/>
    <cellStyle name="常规 7 37 17" xfId="43697"/>
    <cellStyle name="常规 7 42 17 2" xfId="43698"/>
    <cellStyle name="常规 7 37 17 2" xfId="43699"/>
    <cellStyle name="常规 7 42 18" xfId="43700"/>
    <cellStyle name="常规 7 37 18" xfId="43701"/>
    <cellStyle name="常规 7 42 2 2 2" xfId="43702"/>
    <cellStyle name="常规 7 37 2 2 2" xfId="43703"/>
    <cellStyle name="常规 7 42 2 3" xfId="43704"/>
    <cellStyle name="常规 7 37 2 3" xfId="43705"/>
    <cellStyle name="常规 7 42 2 3 2" xfId="43706"/>
    <cellStyle name="常规 7 37 2 3 2" xfId="43707"/>
    <cellStyle name="常规 7 42 2 4" xfId="43708"/>
    <cellStyle name="常规 7 37 2 4" xfId="43709"/>
    <cellStyle name="常规 7 42 3 2 2" xfId="43710"/>
    <cellStyle name="常规 7 37 3 2 2" xfId="43711"/>
    <cellStyle name="常规 7 42 3 3" xfId="43712"/>
    <cellStyle name="常规 7 37 3 3" xfId="43713"/>
    <cellStyle name="常规 7 42 3 3 2" xfId="43714"/>
    <cellStyle name="常规 7 37 3 3 2" xfId="43715"/>
    <cellStyle name="常规 7 42 4 2 2" xfId="43716"/>
    <cellStyle name="常规 7 37 4 2 2" xfId="43717"/>
    <cellStyle name="常规 7 42 4 3" xfId="43718"/>
    <cellStyle name="常规 7 37 4 3" xfId="43719"/>
    <cellStyle name="常规 7 42 4 3 2" xfId="43720"/>
    <cellStyle name="常规 7 37 4 3 2" xfId="43721"/>
    <cellStyle name="常规 7 42 4 4" xfId="43722"/>
    <cellStyle name="常规 7 37 4 4" xfId="43723"/>
    <cellStyle name="常规 7 42 5 2" xfId="43724"/>
    <cellStyle name="常规 7 37 5 2" xfId="43725"/>
    <cellStyle name="常规 7 42 6 2" xfId="43726"/>
    <cellStyle name="常规 7 37 6 2" xfId="43727"/>
    <cellStyle name="常规 7 42 7 2" xfId="43728"/>
    <cellStyle name="常规 7 37 7 2" xfId="43729"/>
    <cellStyle name="常规 7 42 8 2" xfId="43730"/>
    <cellStyle name="常规 7 37 8 2" xfId="43731"/>
    <cellStyle name="常规 7 42 9 2" xfId="43732"/>
    <cellStyle name="常规 7 37 9 2" xfId="43733"/>
    <cellStyle name="常规 7 43 10 2" xfId="43734"/>
    <cellStyle name="常规 7 38 10 2" xfId="43735"/>
    <cellStyle name="常规 7 43 11" xfId="43736"/>
    <cellStyle name="常规 7 38 11" xfId="43737"/>
    <cellStyle name="常规 7 43 11 2" xfId="43738"/>
    <cellStyle name="常规 7 38 11 2" xfId="43739"/>
    <cellStyle name="常规 7 43 12" xfId="43740"/>
    <cellStyle name="常规 7 38 12" xfId="43741"/>
    <cellStyle name="常规 7 43 12 2" xfId="43742"/>
    <cellStyle name="常规 7 38 12 2" xfId="43743"/>
    <cellStyle name="常规 7 43 13" xfId="43744"/>
    <cellStyle name="常规 7 38 13" xfId="43745"/>
    <cellStyle name="常规 7 43 13 2" xfId="43746"/>
    <cellStyle name="常规 7 38 13 2" xfId="43747"/>
    <cellStyle name="常规 7 43 14" xfId="43748"/>
    <cellStyle name="常规 7 38 14" xfId="43749"/>
    <cellStyle name="常规 7 43 14 2" xfId="43750"/>
    <cellStyle name="常规 7 38 14 2" xfId="43751"/>
    <cellStyle name="常规 7 43 17 2" xfId="43752"/>
    <cellStyle name="常规 7 38 17 2" xfId="43753"/>
    <cellStyle name="常规 7 43 2 2 2" xfId="43754"/>
    <cellStyle name="常规 7 38 2 2 2" xfId="43755"/>
    <cellStyle name="常规 7 43 2 3" xfId="43756"/>
    <cellStyle name="常规 7 38 2 3" xfId="43757"/>
    <cellStyle name="常规 7 43 2 3 2" xfId="43758"/>
    <cellStyle name="常规 7 38 2 3 2" xfId="43759"/>
    <cellStyle name="常规 7 43 2 4" xfId="43760"/>
    <cellStyle name="常规 7 38 2 4" xfId="43761"/>
    <cellStyle name="常规 7 43 3 2 2" xfId="43762"/>
    <cellStyle name="常规 7 38 3 2 2" xfId="43763"/>
    <cellStyle name="常规 7 43 3 3" xfId="43764"/>
    <cellStyle name="常规 7 38 3 3" xfId="43765"/>
    <cellStyle name="常规 7 43 3 3 2" xfId="43766"/>
    <cellStyle name="常规 7 38 3 3 2" xfId="43767"/>
    <cellStyle name="常规 7 43 3 4" xfId="43768"/>
    <cellStyle name="常规 7 38 3 4" xfId="43769"/>
    <cellStyle name="常规 7 43 4 2 2" xfId="43770"/>
    <cellStyle name="常规 7 38 4 2 2" xfId="43771"/>
    <cellStyle name="常规 7 43 4 3" xfId="43772"/>
    <cellStyle name="常规 7 38 4 3" xfId="43773"/>
    <cellStyle name="常规 7 43 4 3 2" xfId="43774"/>
    <cellStyle name="常规 7 38 4 3 2" xfId="43775"/>
    <cellStyle name="常规 7 43 4 4" xfId="43776"/>
    <cellStyle name="常规 7 38 4 4" xfId="43777"/>
    <cellStyle name="常规 7 43 5 2" xfId="43778"/>
    <cellStyle name="常规 7 38 5 2" xfId="43779"/>
    <cellStyle name="常规 7 43 6 2" xfId="43780"/>
    <cellStyle name="常规 7 38 6 2" xfId="43781"/>
    <cellStyle name="常规 7 43 7 2" xfId="43782"/>
    <cellStyle name="常规 7 38 7 2" xfId="43783"/>
    <cellStyle name="常规 7 43 8 2" xfId="43784"/>
    <cellStyle name="常规 7 38 8 2" xfId="43785"/>
    <cellStyle name="常规 7 43 9 2" xfId="43786"/>
    <cellStyle name="常规 7 38 9 2" xfId="43787"/>
    <cellStyle name="常规 7 44 10 2" xfId="43788"/>
    <cellStyle name="常规 7 39 10 2" xfId="43789"/>
    <cellStyle name="常规 7 44 11" xfId="43790"/>
    <cellStyle name="常规 7 39 11" xfId="43791"/>
    <cellStyle name="常规 7 44 11 2" xfId="43792"/>
    <cellStyle name="常规 7 39 11 2" xfId="43793"/>
    <cellStyle name="常规 7 44 12" xfId="43794"/>
    <cellStyle name="常规 7 39 12" xfId="43795"/>
    <cellStyle name="常规 7 44 12 2" xfId="43796"/>
    <cellStyle name="常规 7 39 12 2" xfId="43797"/>
    <cellStyle name="常规 7 44 13" xfId="43798"/>
    <cellStyle name="常规 7 39 13" xfId="43799"/>
    <cellStyle name="常规 7 44 13 2" xfId="43800"/>
    <cellStyle name="常规 7 39 13 2" xfId="43801"/>
    <cellStyle name="常规 7 44 14" xfId="43802"/>
    <cellStyle name="常规 7 39 14" xfId="43803"/>
    <cellStyle name="常规 7 44 14 2" xfId="43804"/>
    <cellStyle name="常规 7 39 14 2" xfId="43805"/>
    <cellStyle name="常规 7 44 15 2" xfId="43806"/>
    <cellStyle name="常规 7 39 15 2" xfId="43807"/>
    <cellStyle name="常规 7 44 16" xfId="43808"/>
    <cellStyle name="常规 7 39 16" xfId="43809"/>
    <cellStyle name="常规 7 44 16 2" xfId="43810"/>
    <cellStyle name="常规 7 39 16 2" xfId="43811"/>
    <cellStyle name="常规 7 44 17" xfId="43812"/>
    <cellStyle name="常规 7 39 17" xfId="43813"/>
    <cellStyle name="常规 7 44 17 2" xfId="43814"/>
    <cellStyle name="常规 7 39 17 2" xfId="43815"/>
    <cellStyle name="常规 7 44 18" xfId="43816"/>
    <cellStyle name="常规 7 39 18" xfId="43817"/>
    <cellStyle name="常规 7 44 2 2 2" xfId="43818"/>
    <cellStyle name="常规 7 39 2 2 2" xfId="43819"/>
    <cellStyle name="常规 7 44 2 3" xfId="43820"/>
    <cellStyle name="常规 7 39 2 3" xfId="43821"/>
    <cellStyle name="常规 7 44 2 3 2" xfId="43822"/>
    <cellStyle name="常规 7 39 2 3 2" xfId="43823"/>
    <cellStyle name="常规 7 44 2 4" xfId="43824"/>
    <cellStyle name="常规 7 39 2 4" xfId="43825"/>
    <cellStyle name="常规 7 44 3 2 2" xfId="43826"/>
    <cellStyle name="常规 7 39 3 2 2" xfId="43827"/>
    <cellStyle name="常规 7 44 3 3" xfId="43828"/>
    <cellStyle name="常规 7 39 3 3" xfId="43829"/>
    <cellStyle name="常规 7 44 3 3 2" xfId="43830"/>
    <cellStyle name="常规 7 39 3 3 2" xfId="43831"/>
    <cellStyle name="常规 7 44 3 4" xfId="43832"/>
    <cellStyle name="常规 7 39 3 4" xfId="43833"/>
    <cellStyle name="常规 7 44 4 2" xfId="43834"/>
    <cellStyle name="常规 7 39 4 2" xfId="43835"/>
    <cellStyle name="常规 7 44 4 2 2" xfId="43836"/>
    <cellStyle name="常规 7 39 4 2 2" xfId="43837"/>
    <cellStyle name="常规 7 44 4 3" xfId="43838"/>
    <cellStyle name="常规 7 39 4 3" xfId="43839"/>
    <cellStyle name="常规 7 44 4 3 2" xfId="43840"/>
    <cellStyle name="常规 7 39 4 3 2" xfId="43841"/>
    <cellStyle name="常规 7 44 4 4" xfId="43842"/>
    <cellStyle name="常规 7 39 4 4" xfId="43843"/>
    <cellStyle name="常规 7 44 6" xfId="43844"/>
    <cellStyle name="常规 7 39 6" xfId="43845"/>
    <cellStyle name="常规 7 44 7" xfId="43846"/>
    <cellStyle name="常规 7 39 7" xfId="43847"/>
    <cellStyle name="常规 7 44 7 2" xfId="43848"/>
    <cellStyle name="常规 7 39 7 2" xfId="43849"/>
    <cellStyle name="常规 7 44 8" xfId="43850"/>
    <cellStyle name="常规 7 39 8" xfId="43851"/>
    <cellStyle name="常规 7 44 8 2" xfId="43852"/>
    <cellStyle name="常规 7 39 8 2" xfId="43853"/>
    <cellStyle name="常规 7 44 9" xfId="43854"/>
    <cellStyle name="常规 7 39 9" xfId="43855"/>
    <cellStyle name="常规 7 44 9 2" xfId="43856"/>
    <cellStyle name="常规 7 39 9 2" xfId="43857"/>
    <cellStyle name="常规 7 4 10 2" xfId="43858"/>
    <cellStyle name="常规 7 4 11" xfId="43859"/>
    <cellStyle name="常规 7 4 11 2" xfId="43860"/>
    <cellStyle name="常规 7 4 12" xfId="43861"/>
    <cellStyle name="常规 7 4 12 2" xfId="43862"/>
    <cellStyle name="常规 7 4 13" xfId="43863"/>
    <cellStyle name="常规 7 4 13 2" xfId="43864"/>
    <cellStyle name="常规 7 4 14" xfId="43865"/>
    <cellStyle name="常规 7 4 14 2" xfId="43866"/>
    <cellStyle name="常规 7 4 15" xfId="43867"/>
    <cellStyle name="常规 7 4 15 2" xfId="43868"/>
    <cellStyle name="常规 7 4 16" xfId="43869"/>
    <cellStyle name="常规 7 4 16 2" xfId="43870"/>
    <cellStyle name="常规 7 4 17" xfId="43871"/>
    <cellStyle name="常规 7 4 17 2" xfId="43872"/>
    <cellStyle name="常规 7 4 2" xfId="43873"/>
    <cellStyle name="常规 7 4 2 2" xfId="43874"/>
    <cellStyle name="常规 7 4 2 2 2" xfId="43875"/>
    <cellStyle name="常规 7 4 2 3" xfId="43876"/>
    <cellStyle name="常规 7 4 2 3 2" xfId="43877"/>
    <cellStyle name="常规 7 4 2 4" xfId="43878"/>
    <cellStyle name="常规 7 4 2 5" xfId="43879"/>
    <cellStyle name="常规 7 4 2 6" xfId="43880"/>
    <cellStyle name="常规 7 4 3" xfId="43881"/>
    <cellStyle name="常规 7 4 3 2" xfId="43882"/>
    <cellStyle name="常规 7 4 3 2 2" xfId="43883"/>
    <cellStyle name="常规 7 4 3 3" xfId="43884"/>
    <cellStyle name="常规 7 4 3 3 2" xfId="43885"/>
    <cellStyle name="常规 7 4 3 4" xfId="43886"/>
    <cellStyle name="常规 7 4 3 5" xfId="43887"/>
    <cellStyle name="常规 7 4 4" xfId="43888"/>
    <cellStyle name="常规 7 4 4 2" xfId="43889"/>
    <cellStyle name="常规 7 4 4 2 2" xfId="43890"/>
    <cellStyle name="常规 7 4 4 3" xfId="43891"/>
    <cellStyle name="常规 7 4 4 3 2" xfId="43892"/>
    <cellStyle name="常规 7 4 4 4" xfId="43893"/>
    <cellStyle name="常规 7 4 4 5" xfId="43894"/>
    <cellStyle name="常规 7 4 5" xfId="43895"/>
    <cellStyle name="常规 7 4 5 2" xfId="43896"/>
    <cellStyle name="常规 7 4 5 3" xfId="43897"/>
    <cellStyle name="常规 7 4 6" xfId="43898"/>
    <cellStyle name="常规 7 4 6 2" xfId="43899"/>
    <cellStyle name="常规 7 4 6 3" xfId="43900"/>
    <cellStyle name="常规 7 4 7" xfId="43901"/>
    <cellStyle name="常规 7 4 7 2" xfId="43902"/>
    <cellStyle name="常规 7 4 7 3" xfId="43903"/>
    <cellStyle name="常规 7 4 8" xfId="43904"/>
    <cellStyle name="常规 7 4 8 2" xfId="43905"/>
    <cellStyle name="常规 7 4 9" xfId="43906"/>
    <cellStyle name="常规 7 4 9 2" xfId="43907"/>
    <cellStyle name="常规 7 45 10" xfId="43908"/>
    <cellStyle name="常规 7 45 10 2" xfId="43909"/>
    <cellStyle name="常规 7 45 11" xfId="43910"/>
    <cellStyle name="常规 7 45 11 2" xfId="43911"/>
    <cellStyle name="常规 7 45 12" xfId="43912"/>
    <cellStyle name="常规 7 45 12 2" xfId="43913"/>
    <cellStyle name="常规 7 45 13" xfId="43914"/>
    <cellStyle name="常规 7 45 13 2" xfId="43915"/>
    <cellStyle name="常规 7 45 14" xfId="43916"/>
    <cellStyle name="常规 7 45 14 2" xfId="43917"/>
    <cellStyle name="常规 7 45 15" xfId="43918"/>
    <cellStyle name="常规 7 45 15 2" xfId="43919"/>
    <cellStyle name="常规 7 45 16" xfId="43920"/>
    <cellStyle name="常规 7 45 16 2" xfId="43921"/>
    <cellStyle name="常规 7 45 17" xfId="43922"/>
    <cellStyle name="常规 7 45 17 2" xfId="43923"/>
    <cellStyle name="常规 7 45 18" xfId="43924"/>
    <cellStyle name="常规 7 50 2 2" xfId="43925"/>
    <cellStyle name="常规 7 45 2 2" xfId="43926"/>
    <cellStyle name="常规 7 45 2 2 2" xfId="43927"/>
    <cellStyle name="常规 7 45 2 3" xfId="43928"/>
    <cellStyle name="常规 7 45 2 3 2" xfId="43929"/>
    <cellStyle name="常规 7 45 2 4" xfId="43930"/>
    <cellStyle name="常规 7 50 3 2" xfId="43931"/>
    <cellStyle name="常规 7 45 3 2" xfId="43932"/>
    <cellStyle name="常规 7 45 3 2 2" xfId="43933"/>
    <cellStyle name="常规 7 45 3 3" xfId="43934"/>
    <cellStyle name="常规 7 45 3 3 2" xfId="43935"/>
    <cellStyle name="常规 7 45 3 4" xfId="43936"/>
    <cellStyle name="常规 7 50 4" xfId="43937"/>
    <cellStyle name="常规 7 45 4" xfId="43938"/>
    <cellStyle name="常规 7 45 4 2" xfId="43939"/>
    <cellStyle name="常规 7 45 4 2 2" xfId="43940"/>
    <cellStyle name="常规 7 45 4 3" xfId="43941"/>
    <cellStyle name="常规 7 45 4 3 2" xfId="43942"/>
    <cellStyle name="常规 7 45 4 4" xfId="43943"/>
    <cellStyle name="常规 7 45 5" xfId="43944"/>
    <cellStyle name="常规 7 45 5 2" xfId="43945"/>
    <cellStyle name="常规 7 45 6" xfId="43946"/>
    <cellStyle name="常规 7 45 6 2" xfId="43947"/>
    <cellStyle name="常规 7 45 7" xfId="43948"/>
    <cellStyle name="常规 7 45 7 2" xfId="43949"/>
    <cellStyle name="常规 7 45 8" xfId="43950"/>
    <cellStyle name="常规 7 45 8 2" xfId="43951"/>
    <cellStyle name="常规 8 2 12 2 2" xfId="43952"/>
    <cellStyle name="常规 7 45 9" xfId="43953"/>
    <cellStyle name="常规 7 45 9 2" xfId="43954"/>
    <cellStyle name="常规 7 46 10" xfId="43955"/>
    <cellStyle name="常规 7 46 10 2" xfId="43956"/>
    <cellStyle name="常规 7 46 11" xfId="43957"/>
    <cellStyle name="常规 7 46 11 2" xfId="43958"/>
    <cellStyle name="常规 7 46 12" xfId="43959"/>
    <cellStyle name="常规 7 46 12 2" xfId="43960"/>
    <cellStyle name="常规 7 46 13" xfId="43961"/>
    <cellStyle name="常规 7 46 13 2" xfId="43962"/>
    <cellStyle name="常规 7 46 14" xfId="43963"/>
    <cellStyle name="常规 7 46 14 2" xfId="43964"/>
    <cellStyle name="常规 7 46 15" xfId="43965"/>
    <cellStyle name="常规 7 46 15 2" xfId="43966"/>
    <cellStyle name="常规 7 46 16" xfId="43967"/>
    <cellStyle name="常规 7 46 17" xfId="43968"/>
    <cellStyle name="常规 7 46 17 2" xfId="43969"/>
    <cellStyle name="常规 7 46 18" xfId="43970"/>
    <cellStyle name="常规 7 51 2 2" xfId="43971"/>
    <cellStyle name="常规 7 46 2 2" xfId="43972"/>
    <cellStyle name="常规 7 46 2 2 2" xfId="43973"/>
    <cellStyle name="常规 7 46 2 3" xfId="43974"/>
    <cellStyle name="常规 7 46 2 3 2" xfId="43975"/>
    <cellStyle name="常规 7 46 2 4" xfId="43976"/>
    <cellStyle name="常规 7 51 3 2" xfId="43977"/>
    <cellStyle name="常规 7 46 3 2" xfId="43978"/>
    <cellStyle name="常规 7 46 3 2 2" xfId="43979"/>
    <cellStyle name="常规 7 46 3 3" xfId="43980"/>
    <cellStyle name="常规 7 46 3 3 2" xfId="43981"/>
    <cellStyle name="常规 7 46 3 4" xfId="43982"/>
    <cellStyle name="常规 7 51 4" xfId="43983"/>
    <cellStyle name="常规 7 46 4" xfId="43984"/>
    <cellStyle name="常规 7 46 4 2" xfId="43985"/>
    <cellStyle name="常规 7 46 4 2 2" xfId="43986"/>
    <cellStyle name="常规 7 46 4 3" xfId="43987"/>
    <cellStyle name="常规 7 46 4 3 2" xfId="43988"/>
    <cellStyle name="常规 7 46 4 4" xfId="43989"/>
    <cellStyle name="常规 7 46 5" xfId="43990"/>
    <cellStyle name="常规 7 46 6" xfId="43991"/>
    <cellStyle name="常规 7 46 6 2" xfId="43992"/>
    <cellStyle name="常规 7 46 7" xfId="43993"/>
    <cellStyle name="常规 7 46 7 2" xfId="43994"/>
    <cellStyle name="常规 7 46 8" xfId="43995"/>
    <cellStyle name="常规 7 46 8 2" xfId="43996"/>
    <cellStyle name="常规 8 2 12 3 2" xfId="43997"/>
    <cellStyle name="常规 7 46 9" xfId="43998"/>
    <cellStyle name="常规 7 46 9 2" xfId="43999"/>
    <cellStyle name="常规 7 47 10" xfId="44000"/>
    <cellStyle name="常规 7 47 10 2" xfId="44001"/>
    <cellStyle name="常规 7 47 11 2" xfId="44002"/>
    <cellStyle name="常规 7 47 12" xfId="44003"/>
    <cellStyle name="常规 7 47 12 2" xfId="44004"/>
    <cellStyle name="常规 7 47 13" xfId="44005"/>
    <cellStyle name="常规 7 47 13 2" xfId="44006"/>
    <cellStyle name="常规 7 47 14" xfId="44007"/>
    <cellStyle name="常规 7 47 14 2" xfId="44008"/>
    <cellStyle name="常规 7 47 15" xfId="44009"/>
    <cellStyle name="常规 7 47 15 2" xfId="44010"/>
    <cellStyle name="常规 7 47 16" xfId="44011"/>
    <cellStyle name="常规 7 47 16 2" xfId="44012"/>
    <cellStyle name="常规 7 47 17" xfId="44013"/>
    <cellStyle name="常规 7 47 17 2" xfId="44014"/>
    <cellStyle name="常规 7 47 18" xfId="44015"/>
    <cellStyle name="常规 7 52 2 2" xfId="44016"/>
    <cellStyle name="常规 7 47 2 2" xfId="44017"/>
    <cellStyle name="常规 7 47 2 2 2" xfId="44018"/>
    <cellStyle name="常规 7 47 2 3" xfId="44019"/>
    <cellStyle name="常规 7 47 2 3 2" xfId="44020"/>
    <cellStyle name="常规 7 47 2 4" xfId="44021"/>
    <cellStyle name="常规 7 52 3 2" xfId="44022"/>
    <cellStyle name="常规 7 47 3 2" xfId="44023"/>
    <cellStyle name="常规 7 47 3 2 2" xfId="44024"/>
    <cellStyle name="常规 7 47 3 3" xfId="44025"/>
    <cellStyle name="常规 7 47 3 3 2" xfId="44026"/>
    <cellStyle name="常规 7 47 3 4" xfId="44027"/>
    <cellStyle name="常规 7 52 4" xfId="44028"/>
    <cellStyle name="常规 7 47 4" xfId="44029"/>
    <cellStyle name="常规 7 47 4 2" xfId="44030"/>
    <cellStyle name="常规 7 47 4 2 2" xfId="44031"/>
    <cellStyle name="常规 7 47 4 3" xfId="44032"/>
    <cellStyle name="常规 7 47 4 3 2" xfId="44033"/>
    <cellStyle name="常规 7 47 4 4" xfId="44034"/>
    <cellStyle name="常规 7 47 5" xfId="44035"/>
    <cellStyle name="常规 7 47 6" xfId="44036"/>
    <cellStyle name="常规 7 47 6 2" xfId="44037"/>
    <cellStyle name="常规 7 47 7" xfId="44038"/>
    <cellStyle name="常规 7 47 7 2" xfId="44039"/>
    <cellStyle name="常规 7 47 8" xfId="44040"/>
    <cellStyle name="常规 7 47 8 2" xfId="44041"/>
    <cellStyle name="常规 7 47 9" xfId="44042"/>
    <cellStyle name="常规 7 47 9 2" xfId="44043"/>
    <cellStyle name="常规 7 48 10 2" xfId="44044"/>
    <cellStyle name="常规 7 48 11 2" xfId="44045"/>
    <cellStyle name="常规 7 48 12" xfId="44046"/>
    <cellStyle name="常规 7 48 12 2" xfId="44047"/>
    <cellStyle name="常规 7 48 13" xfId="44048"/>
    <cellStyle name="常规 7 48 13 2" xfId="44049"/>
    <cellStyle name="常规 7 48 14" xfId="44050"/>
    <cellStyle name="常规 7 48 14 2" xfId="44051"/>
    <cellStyle name="常规 7 53 2 2" xfId="44052"/>
    <cellStyle name="常规 7 48 2 2" xfId="44053"/>
    <cellStyle name="常规 7 48 2 2 2" xfId="44054"/>
    <cellStyle name="常规 7 48 2 3" xfId="44055"/>
    <cellStyle name="常规 7 48 2 3 2" xfId="44056"/>
    <cellStyle name="常规 7 48 2 4" xfId="44057"/>
    <cellStyle name="常规 7 53 3 2" xfId="44058"/>
    <cellStyle name="常规 7 48 3 2" xfId="44059"/>
    <cellStyle name="常规 7 48 3 2 2" xfId="44060"/>
    <cellStyle name="常规 7 48 3 3" xfId="44061"/>
    <cellStyle name="常规 7 48 3 3 2" xfId="44062"/>
    <cellStyle name="常规 7 48 3 4" xfId="44063"/>
    <cellStyle name="常规 7 53 4" xfId="44064"/>
    <cellStyle name="常规 7 48 4" xfId="44065"/>
    <cellStyle name="常规 7 48 4 2" xfId="44066"/>
    <cellStyle name="常规 7 48 4 2 2" xfId="44067"/>
    <cellStyle name="常规 7 48 4 3" xfId="44068"/>
    <cellStyle name="常规 7 48 4 3 2" xfId="44069"/>
    <cellStyle name="常规 7 48 4 4" xfId="44070"/>
    <cellStyle name="常规 7 48 5" xfId="44071"/>
    <cellStyle name="常规 7 48 6" xfId="44072"/>
    <cellStyle name="常规 7 48 6 2" xfId="44073"/>
    <cellStyle name="常规 7 48 7" xfId="44074"/>
    <cellStyle name="常规 7 48 7 2" xfId="44075"/>
    <cellStyle name="常规 7 48 8" xfId="44076"/>
    <cellStyle name="常规 7 48 8 2" xfId="44077"/>
    <cellStyle name="常规 7 48 9" xfId="44078"/>
    <cellStyle name="常规 7 48 9 2" xfId="44079"/>
    <cellStyle name="常规 7 49 10 2" xfId="44080"/>
    <cellStyle name="常规 7 49 11" xfId="44081"/>
    <cellStyle name="常规 7 49 11 2" xfId="44082"/>
    <cellStyle name="常规 7 49 12" xfId="44083"/>
    <cellStyle name="常规 7 49 12 2" xfId="44084"/>
    <cellStyle name="常规 7 49 13" xfId="44085"/>
    <cellStyle name="常规 7 49 13 2" xfId="44086"/>
    <cellStyle name="常规 7 49 14" xfId="44087"/>
    <cellStyle name="常规 7 49 14 2" xfId="44088"/>
    <cellStyle name="常规 7 54 2 2" xfId="44089"/>
    <cellStyle name="常规 7 49 2 2" xfId="44090"/>
    <cellStyle name="常规 7 49 2 2 2" xfId="44091"/>
    <cellStyle name="常规 7 49 2 3" xfId="44092"/>
    <cellStyle name="常规 7 49 2 3 2" xfId="44093"/>
    <cellStyle name="常规 7 49 2 4" xfId="44094"/>
    <cellStyle name="常规 7 54 3 2" xfId="44095"/>
    <cellStyle name="常规 7 49 3 2" xfId="44096"/>
    <cellStyle name="常规 7 49 3 2 2" xfId="44097"/>
    <cellStyle name="常规 7 49 3 3" xfId="44098"/>
    <cellStyle name="常规 7 49 3 3 2" xfId="44099"/>
    <cellStyle name="常规 7 49 3 4" xfId="44100"/>
    <cellStyle name="常规 7 54 4" xfId="44101"/>
    <cellStyle name="常规 7 49 4" xfId="44102"/>
    <cellStyle name="常规 7 49 4 2" xfId="44103"/>
    <cellStyle name="常规 7 49 4 2 2" xfId="44104"/>
    <cellStyle name="常规 7 49 4 3" xfId="44105"/>
    <cellStyle name="常规 7 49 4 3 2" xfId="44106"/>
    <cellStyle name="常规 7 49 4 4" xfId="44107"/>
    <cellStyle name="常规 7 49 5" xfId="44108"/>
    <cellStyle name="常规 7 49 6" xfId="44109"/>
    <cellStyle name="常规 7 49 6 2" xfId="44110"/>
    <cellStyle name="常规 7 49 7" xfId="44111"/>
    <cellStyle name="常规 7 49 7 2" xfId="44112"/>
    <cellStyle name="常规 7 49 8" xfId="44113"/>
    <cellStyle name="常规 7 49 8 2" xfId="44114"/>
    <cellStyle name="常规 7 49 9" xfId="44115"/>
    <cellStyle name="常规 7 49 9 2" xfId="44116"/>
    <cellStyle name="常规 7 5" xfId="44117"/>
    <cellStyle name="常规 7 5 10" xfId="44118"/>
    <cellStyle name="常规 7 5 10 2" xfId="44119"/>
    <cellStyle name="常规 7 5 11" xfId="44120"/>
    <cellStyle name="常规 7 5 11 2" xfId="44121"/>
    <cellStyle name="常规 7 5 12" xfId="44122"/>
    <cellStyle name="常规 7 5 12 2" xfId="44123"/>
    <cellStyle name="常规 7 5 13" xfId="44124"/>
    <cellStyle name="常规 7 5 13 2" xfId="44125"/>
    <cellStyle name="常规 7 5 14" xfId="44126"/>
    <cellStyle name="常规 7 5 14 2" xfId="44127"/>
    <cellStyle name="常规 7 5 15" xfId="44128"/>
    <cellStyle name="常规 7 5 15 2" xfId="44129"/>
    <cellStyle name="常规 7 5 16" xfId="44130"/>
    <cellStyle name="常规 7 5 16 2" xfId="44131"/>
    <cellStyle name="常规 7 5 17" xfId="44132"/>
    <cellStyle name="常规 7 5 17 2" xfId="44133"/>
    <cellStyle name="常规 7 5 19" xfId="44134"/>
    <cellStyle name="常规 7 5 2" xfId="44135"/>
    <cellStyle name="常规 7 5 2 2" xfId="44136"/>
    <cellStyle name="常规 7 5 2 2 2" xfId="44137"/>
    <cellStyle name="常规 7 5 2 3" xfId="44138"/>
    <cellStyle name="常规 7 5 2 3 2" xfId="44139"/>
    <cellStyle name="常规 7 5 2 4" xfId="44140"/>
    <cellStyle name="常规 7 5 2 4 2" xfId="44141"/>
    <cellStyle name="常规 7 5 2 5" xfId="44142"/>
    <cellStyle name="常规 7 5 3" xfId="44143"/>
    <cellStyle name="常规 7 5 3 2" xfId="44144"/>
    <cellStyle name="常规 7 5 3 2 2" xfId="44145"/>
    <cellStyle name="常规 7 5 3 3" xfId="44146"/>
    <cellStyle name="常规 7 5 3 3 2" xfId="44147"/>
    <cellStyle name="常规 7 5 3 4" xfId="44148"/>
    <cellStyle name="常规 7 5 4" xfId="44149"/>
    <cellStyle name="常规 7 5 4 2" xfId="44150"/>
    <cellStyle name="常规 7 5 4 2 2" xfId="44151"/>
    <cellStyle name="常规 7 5 4 3" xfId="44152"/>
    <cellStyle name="常规 7 5 4 3 2" xfId="44153"/>
    <cellStyle name="常规 7 5 4 4" xfId="44154"/>
    <cellStyle name="常规 7 5 5" xfId="44155"/>
    <cellStyle name="常规 7 5 5 2" xfId="44156"/>
    <cellStyle name="常规 7 5 6" xfId="44157"/>
    <cellStyle name="常规 7 5 6 2" xfId="44158"/>
    <cellStyle name="常规 7 5 7" xfId="44159"/>
    <cellStyle name="常规 7 5 7 2" xfId="44160"/>
    <cellStyle name="常规 7 5 8" xfId="44161"/>
    <cellStyle name="常规 7 5 8 2" xfId="44162"/>
    <cellStyle name="常规 7 5 9" xfId="44163"/>
    <cellStyle name="常规 7 5 9 2" xfId="44164"/>
    <cellStyle name="常规 7 60" xfId="44165"/>
    <cellStyle name="常规 7 55" xfId="44166"/>
    <cellStyle name="常规 7 60 2" xfId="44167"/>
    <cellStyle name="常规 7 55 2" xfId="44168"/>
    <cellStyle name="常规 7 60 2 2" xfId="44169"/>
    <cellStyle name="常规 7 55 2 2" xfId="44170"/>
    <cellStyle name="常规 7 60 3" xfId="44171"/>
    <cellStyle name="常规 7 55 3" xfId="44172"/>
    <cellStyle name="常规 7 60 3 2" xfId="44173"/>
    <cellStyle name="常规 7 55 3 2" xfId="44174"/>
    <cellStyle name="常规 7 60 4" xfId="44175"/>
    <cellStyle name="常规 7 55 4" xfId="44176"/>
    <cellStyle name="常规 7 61" xfId="44177"/>
    <cellStyle name="常规 7 56" xfId="44178"/>
    <cellStyle name="常规 7 61 2" xfId="44179"/>
    <cellStyle name="常规 7 56 2" xfId="44180"/>
    <cellStyle name="常规 7 56 2 2" xfId="44181"/>
    <cellStyle name="常规 7 56 3" xfId="44182"/>
    <cellStyle name="常规 7 56 3 2" xfId="44183"/>
    <cellStyle name="常规 7 56 4" xfId="44184"/>
    <cellStyle name="常规 7 62" xfId="44185"/>
    <cellStyle name="常规 7 57" xfId="44186"/>
    <cellStyle name="注释 5 2 2 2 4" xfId="44187"/>
    <cellStyle name="常规 7 62 2" xfId="44188"/>
    <cellStyle name="常规 7 57 2" xfId="44189"/>
    <cellStyle name="常规 7 57 2 2" xfId="44190"/>
    <cellStyle name="注释 5 2 2 2 5" xfId="44191"/>
    <cellStyle name="常规 7 57 3" xfId="44192"/>
    <cellStyle name="常规 7 57 3 2" xfId="44193"/>
    <cellStyle name="注释 5 2 2 2 6" xfId="44194"/>
    <cellStyle name="常规 7 57 4" xfId="44195"/>
    <cellStyle name="计算 4 6 2" xfId="44196"/>
    <cellStyle name="常规 7 63" xfId="44197"/>
    <cellStyle name="常规 7 58" xfId="44198"/>
    <cellStyle name="注释 5 2 2 3 4" xfId="44199"/>
    <cellStyle name="常规 7 63 2" xfId="44200"/>
    <cellStyle name="常规 7 58 2" xfId="44201"/>
    <cellStyle name="常规 7 58 2 2" xfId="44202"/>
    <cellStyle name="注释 5 2 2 3 5" xfId="44203"/>
    <cellStyle name="常规 7 58 3" xfId="44204"/>
    <cellStyle name="常规 7 58 3 2" xfId="44205"/>
    <cellStyle name="注释 5 2 2 3 6" xfId="44206"/>
    <cellStyle name="常规 7 58 4" xfId="44207"/>
    <cellStyle name="计算 4 6 3" xfId="44208"/>
    <cellStyle name="常规 7 64" xfId="44209"/>
    <cellStyle name="常规 7 59" xfId="44210"/>
    <cellStyle name="常规 7 64 2" xfId="44211"/>
    <cellStyle name="常规 7 59 2" xfId="44212"/>
    <cellStyle name="常规 7 59 2 2" xfId="44213"/>
    <cellStyle name="常规 7 59 3" xfId="44214"/>
    <cellStyle name="常规 7 59 3 2" xfId="44215"/>
    <cellStyle name="常规 7 59 4" xfId="44216"/>
    <cellStyle name="常规 7 6" xfId="44217"/>
    <cellStyle name="常规 7 6 10" xfId="44218"/>
    <cellStyle name="常规 7 6 10 2" xfId="44219"/>
    <cellStyle name="常规 7 6 11" xfId="44220"/>
    <cellStyle name="常规 7 6 11 2" xfId="44221"/>
    <cellStyle name="常规 7 6 12" xfId="44222"/>
    <cellStyle name="常规 7 6 12 2" xfId="44223"/>
    <cellStyle name="常规 7 6 13" xfId="44224"/>
    <cellStyle name="常规 7 6 13 2" xfId="44225"/>
    <cellStyle name="常规 7 6 14" xfId="44226"/>
    <cellStyle name="常规 7 6 14 2" xfId="44227"/>
    <cellStyle name="常规 7 6 15" xfId="44228"/>
    <cellStyle name="常规 7 6 15 2" xfId="44229"/>
    <cellStyle name="常规 7 6 16" xfId="44230"/>
    <cellStyle name="常规 7 6 16 2" xfId="44231"/>
    <cellStyle name="常规 7 6 17" xfId="44232"/>
    <cellStyle name="常规 7 6 17 2" xfId="44233"/>
    <cellStyle name="常规 7 6 18" xfId="44234"/>
    <cellStyle name="常规 7 6 19" xfId="44235"/>
    <cellStyle name="常规 7 6 2" xfId="44236"/>
    <cellStyle name="常规 7 6 2 2" xfId="44237"/>
    <cellStyle name="常规 7 6 2 2 2" xfId="44238"/>
    <cellStyle name="常规 7 6 2 3" xfId="44239"/>
    <cellStyle name="常规 7 6 2 3 2" xfId="44240"/>
    <cellStyle name="常规 7 6 2 4" xfId="44241"/>
    <cellStyle name="常规 7 6 3" xfId="44242"/>
    <cellStyle name="常规 7 6 3 2" xfId="44243"/>
    <cellStyle name="常规 7 6 3 2 2" xfId="44244"/>
    <cellStyle name="常规 7 6 3 3" xfId="44245"/>
    <cellStyle name="常规 7 6 3 3 2" xfId="44246"/>
    <cellStyle name="常规 7 6 3 4" xfId="44247"/>
    <cellStyle name="常规 7 6 4" xfId="44248"/>
    <cellStyle name="常规 7 6 4 2" xfId="44249"/>
    <cellStyle name="常规 7 6 4 2 2" xfId="44250"/>
    <cellStyle name="常规 7 6 4 3" xfId="44251"/>
    <cellStyle name="常规 7 6 4 3 2" xfId="44252"/>
    <cellStyle name="常规 7 6 4 4" xfId="44253"/>
    <cellStyle name="常规 7 6 5" xfId="44254"/>
    <cellStyle name="常规 7 6 5 2" xfId="44255"/>
    <cellStyle name="常规 7 6 6" xfId="44256"/>
    <cellStyle name="常规 7 6 6 2" xfId="44257"/>
    <cellStyle name="常规 7 6 7" xfId="44258"/>
    <cellStyle name="常规 7 6 7 2" xfId="44259"/>
    <cellStyle name="常规 7 6 8" xfId="44260"/>
    <cellStyle name="常规 7 6 8 2" xfId="44261"/>
    <cellStyle name="常规 7 6 9" xfId="44262"/>
    <cellStyle name="常规 7 6 9 2" xfId="44263"/>
    <cellStyle name="计算 4 6 4" xfId="44264"/>
    <cellStyle name="常规 7 70" xfId="44265"/>
    <cellStyle name="常规 7 65" xfId="44266"/>
    <cellStyle name="常规 7 70 2" xfId="44267"/>
    <cellStyle name="常规 7 65 2" xfId="44268"/>
    <cellStyle name="计算 4 6 5" xfId="44269"/>
    <cellStyle name="常规 7 71" xfId="44270"/>
    <cellStyle name="常规 7 66" xfId="44271"/>
    <cellStyle name="常规 7 71 2" xfId="44272"/>
    <cellStyle name="常规 7 66 2" xfId="44273"/>
    <cellStyle name="计算 4 6 6" xfId="44274"/>
    <cellStyle name="常规 7 72" xfId="44275"/>
    <cellStyle name="常规 7 67" xfId="44276"/>
    <cellStyle name="常规 7 72 2" xfId="44277"/>
    <cellStyle name="常规 7 67 2" xfId="44278"/>
    <cellStyle name="常规 7 73" xfId="44279"/>
    <cellStyle name="常规 7 68" xfId="44280"/>
    <cellStyle name="常规 7 73 2" xfId="44281"/>
    <cellStyle name="常规 7 68 2" xfId="44282"/>
    <cellStyle name="常规 7 74" xfId="44283"/>
    <cellStyle name="常规 7 69" xfId="44284"/>
    <cellStyle name="常规 7 69 2" xfId="44285"/>
    <cellStyle name="常规 7 7" xfId="44286"/>
    <cellStyle name="常规 7 7 10" xfId="44287"/>
    <cellStyle name="常规 7 7 10 2" xfId="44288"/>
    <cellStyle name="常规 7 7 11" xfId="44289"/>
    <cellStyle name="常规 7 7 11 2" xfId="44290"/>
    <cellStyle name="常规 7 7 12" xfId="44291"/>
    <cellStyle name="常规 7 7 12 2" xfId="44292"/>
    <cellStyle name="常规 7 7 13" xfId="44293"/>
    <cellStyle name="常规 7 7 13 2" xfId="44294"/>
    <cellStyle name="常规 7 7 14" xfId="44295"/>
    <cellStyle name="常规 7 7 14 2" xfId="44296"/>
    <cellStyle name="常规 7 7 15" xfId="44297"/>
    <cellStyle name="常规 7 7 15 2" xfId="44298"/>
    <cellStyle name="常规 7 7 16" xfId="44299"/>
    <cellStyle name="常规 7 7 16 2" xfId="44300"/>
    <cellStyle name="常规 7 7 17" xfId="44301"/>
    <cellStyle name="常规 7 7 17 2" xfId="44302"/>
    <cellStyle name="常规 7 7 18" xfId="44303"/>
    <cellStyle name="常规 7 7 19" xfId="44304"/>
    <cellStyle name="常规 7 7 2" xfId="44305"/>
    <cellStyle name="常规 7 7 2 2" xfId="44306"/>
    <cellStyle name="常规 7 7 2 2 2" xfId="44307"/>
    <cellStyle name="常规 7 7 2 3" xfId="44308"/>
    <cellStyle name="常规 7 7 2 3 2" xfId="44309"/>
    <cellStyle name="常规 7 7 2 4" xfId="44310"/>
    <cellStyle name="常规 7 7 3" xfId="44311"/>
    <cellStyle name="常规 7 7 3 2" xfId="44312"/>
    <cellStyle name="常规 7 7 3 3" xfId="44313"/>
    <cellStyle name="常规 7 7 3 3 2" xfId="44314"/>
    <cellStyle name="常规 7 7 3 4" xfId="44315"/>
    <cellStyle name="常规 7 7 4" xfId="44316"/>
    <cellStyle name="常规 7 7 4 2" xfId="44317"/>
    <cellStyle name="常规 8 73" xfId="44318"/>
    <cellStyle name="常规 8 68" xfId="44319"/>
    <cellStyle name="常规 7 7 4 2 2" xfId="44320"/>
    <cellStyle name="常规 7 7 4 3" xfId="44321"/>
    <cellStyle name="常规 7 7 4 3 2" xfId="44322"/>
    <cellStyle name="常规 7 7 4 4" xfId="44323"/>
    <cellStyle name="常规 7 7 5" xfId="44324"/>
    <cellStyle name="常规 7 7 5 2" xfId="44325"/>
    <cellStyle name="常规 7 7 6" xfId="44326"/>
    <cellStyle name="常规 7 7 6 2" xfId="44327"/>
    <cellStyle name="常规 7 7 7" xfId="44328"/>
    <cellStyle name="常规 7 7 7 2" xfId="44329"/>
    <cellStyle name="常规 7 7 8" xfId="44330"/>
    <cellStyle name="常规 7 7 8 2" xfId="44331"/>
    <cellStyle name="常规 7 7 9" xfId="44332"/>
    <cellStyle name="常规 7 7 9 2" xfId="44333"/>
    <cellStyle name="常规 7 80" xfId="44334"/>
    <cellStyle name="常规 7 75" xfId="44335"/>
    <cellStyle name="常规 7 81" xfId="44336"/>
    <cellStyle name="常规 7 76" xfId="44337"/>
    <cellStyle name="常规 7 82" xfId="44338"/>
    <cellStyle name="常规 7 77" xfId="44339"/>
    <cellStyle name="常规 7 83" xfId="44340"/>
    <cellStyle name="常规 7 78" xfId="44341"/>
    <cellStyle name="常规 7 78 2" xfId="44342"/>
    <cellStyle name="常规 7 84" xfId="44343"/>
    <cellStyle name="常规 7 79" xfId="44344"/>
    <cellStyle name="常规 7 8 10" xfId="44345"/>
    <cellStyle name="常规 7 8 10 2" xfId="44346"/>
    <cellStyle name="常规 7 8 11" xfId="44347"/>
    <cellStyle name="常规 7 8 11 2" xfId="44348"/>
    <cellStyle name="常规 7 8 12" xfId="44349"/>
    <cellStyle name="常规 7 8 12 2" xfId="44350"/>
    <cellStyle name="常规 7 8 13" xfId="44351"/>
    <cellStyle name="常规 7 8 13 2" xfId="44352"/>
    <cellStyle name="常规 7 8 14" xfId="44353"/>
    <cellStyle name="常规 7 8 14 2" xfId="44354"/>
    <cellStyle name="常规 7 8 20" xfId="44355"/>
    <cellStyle name="常规 7 8 15" xfId="44356"/>
    <cellStyle name="常规 7 8 15 2" xfId="44357"/>
    <cellStyle name="常规 7 8 21" xfId="44358"/>
    <cellStyle name="常规 7 8 16" xfId="44359"/>
    <cellStyle name="常规 7 8 16 2" xfId="44360"/>
    <cellStyle name="常规 7 8 22" xfId="44361"/>
    <cellStyle name="常规 7 8 17" xfId="44362"/>
    <cellStyle name="常规 7 8 17 2" xfId="44363"/>
    <cellStyle name="常规 7 8 18 2" xfId="44364"/>
    <cellStyle name="常规 7 8 19" xfId="44365"/>
    <cellStyle name="常规 7 8 2" xfId="44366"/>
    <cellStyle name="常规 7 8 2 2" xfId="44367"/>
    <cellStyle name="常规 7 8 2 2 2" xfId="44368"/>
    <cellStyle name="常规 7 8 2 3 2" xfId="44369"/>
    <cellStyle name="常规 7 8 2 4" xfId="44370"/>
    <cellStyle name="常规 7 8 3" xfId="44371"/>
    <cellStyle name="常规 7 8 4" xfId="44372"/>
    <cellStyle name="常规 7 8 4 2" xfId="44373"/>
    <cellStyle name="常规 7 8 4 2 2" xfId="44374"/>
    <cellStyle name="常规 7 8 4 3" xfId="44375"/>
    <cellStyle name="常规 7 8 4 3 2" xfId="44376"/>
    <cellStyle name="常规 7 8 4 4" xfId="44377"/>
    <cellStyle name="常规 7 8 5" xfId="44378"/>
    <cellStyle name="常规 7 8 5 2" xfId="44379"/>
    <cellStyle name="常规 7 8 6" xfId="44380"/>
    <cellStyle name="常规 7 8 6 2" xfId="44381"/>
    <cellStyle name="常规 7 8 7" xfId="44382"/>
    <cellStyle name="常规 7 8 7 2" xfId="44383"/>
    <cellStyle name="常规 7 8 8" xfId="44384"/>
    <cellStyle name="常规 7 8 9" xfId="44385"/>
    <cellStyle name="常规 7 8 9 2" xfId="44386"/>
    <cellStyle name="常规 7 85" xfId="44387"/>
    <cellStyle name="常规 7 86" xfId="44388"/>
    <cellStyle name="常规 7 9" xfId="44389"/>
    <cellStyle name="常规 7 9 10 2" xfId="44390"/>
    <cellStyle name="常规 7 9 11" xfId="44391"/>
    <cellStyle name="常规 7 9 11 2" xfId="44392"/>
    <cellStyle name="常规 7 9 12" xfId="44393"/>
    <cellStyle name="常规 7 9 12 2" xfId="44394"/>
    <cellStyle name="常规 7 9 13" xfId="44395"/>
    <cellStyle name="常规 7 9 13 2" xfId="44396"/>
    <cellStyle name="常规 7 9 14" xfId="44397"/>
    <cellStyle name="常规 7 9 14 2" xfId="44398"/>
    <cellStyle name="常规 7 9 20" xfId="44399"/>
    <cellStyle name="常规 7 9 15" xfId="44400"/>
    <cellStyle name="常规 7 9 15 2" xfId="44401"/>
    <cellStyle name="常规 7 9 16" xfId="44402"/>
    <cellStyle name="常规 7 9 16 2" xfId="44403"/>
    <cellStyle name="常规 7 9 17" xfId="44404"/>
    <cellStyle name="常规 7 9 17 2" xfId="44405"/>
    <cellStyle name="常规 7 9 18" xfId="44406"/>
    <cellStyle name="常规 7 9 2" xfId="44407"/>
    <cellStyle name="常规 7 9 2 2" xfId="44408"/>
    <cellStyle name="常规 7 9 2 2 2" xfId="44409"/>
    <cellStyle name="常规 7 9 2 3" xfId="44410"/>
    <cellStyle name="常规 7 9 2 3 2" xfId="44411"/>
    <cellStyle name="常规 7 9 2 4" xfId="44412"/>
    <cellStyle name="常规 7 9 2 4 2" xfId="44413"/>
    <cellStyle name="常规 7 9 2 5" xfId="44414"/>
    <cellStyle name="常规 7 9 3" xfId="44415"/>
    <cellStyle name="常规 7 9 4" xfId="44416"/>
    <cellStyle name="常规 7 9 4 2" xfId="44417"/>
    <cellStyle name="常规 7 9 4 2 2" xfId="44418"/>
    <cellStyle name="常规 7 9 4 3" xfId="44419"/>
    <cellStyle name="常规 7 9 4 3 2" xfId="44420"/>
    <cellStyle name="常规 7 9 4 4" xfId="44421"/>
    <cellStyle name="常规 7 9 5" xfId="44422"/>
    <cellStyle name="常规 7 9 5 2" xfId="44423"/>
    <cellStyle name="常规 7 9 6" xfId="44424"/>
    <cellStyle name="常规 7 9 6 2" xfId="44425"/>
    <cellStyle name="常规 7 9 7" xfId="44426"/>
    <cellStyle name="常规 7 9 7 2" xfId="44427"/>
    <cellStyle name="常规 7 9 8" xfId="44428"/>
    <cellStyle name="常规 7 9 9" xfId="44429"/>
    <cellStyle name="常规 7 9 9 2" xfId="44430"/>
    <cellStyle name="常规 80" xfId="44431"/>
    <cellStyle name="常规 75" xfId="44432"/>
    <cellStyle name="常规 75 10" xfId="44433"/>
    <cellStyle name="常规 75 10 2" xfId="44434"/>
    <cellStyle name="常规 82 2 2" xfId="44435"/>
    <cellStyle name="常规 77 2 2" xfId="44436"/>
    <cellStyle name="常规 75 11" xfId="44437"/>
    <cellStyle name="常规 82 2 2 2" xfId="44438"/>
    <cellStyle name="常规 77 2 2 2" xfId="44439"/>
    <cellStyle name="常规 75 11 2" xfId="44440"/>
    <cellStyle name="常规 82 2 3" xfId="44441"/>
    <cellStyle name="常规 77 2 3" xfId="44442"/>
    <cellStyle name="常规 75 12" xfId="44443"/>
    <cellStyle name="常规 82 2 3 2" xfId="44444"/>
    <cellStyle name="常规 77 2 3 2" xfId="44445"/>
    <cellStyle name="常规 75 12 2" xfId="44446"/>
    <cellStyle name="常规 82 2 4" xfId="44447"/>
    <cellStyle name="常规 77 2 4" xfId="44448"/>
    <cellStyle name="常规 75 13" xfId="44449"/>
    <cellStyle name="常规 75 13 2" xfId="44450"/>
    <cellStyle name="常规 75 14" xfId="44451"/>
    <cellStyle name="常规 80 2" xfId="44452"/>
    <cellStyle name="常规 75 2" xfId="44453"/>
    <cellStyle name="常规 80 3" xfId="44454"/>
    <cellStyle name="常规 75 3" xfId="44455"/>
    <cellStyle name="常规 75 3 2" xfId="44456"/>
    <cellStyle name="常规 75 3 2 2" xfId="44457"/>
    <cellStyle name="常规 75 3 3" xfId="44458"/>
    <cellStyle name="常规 75 3 3 2" xfId="44459"/>
    <cellStyle name="常规 75 3 4" xfId="44460"/>
    <cellStyle name="常规 75 4" xfId="44461"/>
    <cellStyle name="常规 75 4 2" xfId="44462"/>
    <cellStyle name="常规 75 5" xfId="44463"/>
    <cellStyle name="常规 75 5 2" xfId="44464"/>
    <cellStyle name="常规 75 6" xfId="44465"/>
    <cellStyle name="常规 75 6 2" xfId="44466"/>
    <cellStyle name="常规 75 7" xfId="44467"/>
    <cellStyle name="常规 75 8" xfId="44468"/>
    <cellStyle name="常规 75 8 2" xfId="44469"/>
    <cellStyle name="常规 75 9" xfId="44470"/>
    <cellStyle name="常规 75 9 2" xfId="44471"/>
    <cellStyle name="常规 81" xfId="44472"/>
    <cellStyle name="常规 76" xfId="44473"/>
    <cellStyle name="常规 76 10" xfId="44474"/>
    <cellStyle name="常规 77 7 2" xfId="44475"/>
    <cellStyle name="常规 76 11" xfId="44476"/>
    <cellStyle name="常规 76 12" xfId="44477"/>
    <cellStyle name="常规 76 13" xfId="44478"/>
    <cellStyle name="常规 76 14" xfId="44479"/>
    <cellStyle name="常规 81 2" xfId="44480"/>
    <cellStyle name="常规 76 2" xfId="44481"/>
    <cellStyle name="常规 81 3" xfId="44482"/>
    <cellStyle name="常规 76 3" xfId="44483"/>
    <cellStyle name="常规 81 3 2" xfId="44484"/>
    <cellStyle name="常规 76 3 2" xfId="44485"/>
    <cellStyle name="常规 76 3 2 2" xfId="44486"/>
    <cellStyle name="常规 81 4" xfId="44487"/>
    <cellStyle name="常规 76 4" xfId="44488"/>
    <cellStyle name="常规 81 4 2" xfId="44489"/>
    <cellStyle name="常规 76 4 2" xfId="44490"/>
    <cellStyle name="常规 81 5" xfId="44491"/>
    <cellStyle name="常规 76 5" xfId="44492"/>
    <cellStyle name="常规 76 5 2" xfId="44493"/>
    <cellStyle name="常规 76 6" xfId="44494"/>
    <cellStyle name="常规 76 6 2" xfId="44495"/>
    <cellStyle name="常规 76 7" xfId="44496"/>
    <cellStyle name="常规 76 8" xfId="44497"/>
    <cellStyle name="常规 76 8 2" xfId="44498"/>
    <cellStyle name="常规 76 9" xfId="44499"/>
    <cellStyle name="常规 76 9 2" xfId="44500"/>
    <cellStyle name="常规 82" xfId="44501"/>
    <cellStyle name="常规 77" xfId="44502"/>
    <cellStyle name="常规 9 2 6" xfId="44503"/>
    <cellStyle name="常规 77 10 2" xfId="44504"/>
    <cellStyle name="常规 9 3 6" xfId="44505"/>
    <cellStyle name="常规 77 11 2" xfId="44506"/>
    <cellStyle name="常规 9 4 6" xfId="44507"/>
    <cellStyle name="常规 77 12 2" xfId="44508"/>
    <cellStyle name="常规 77 13" xfId="44509"/>
    <cellStyle name="常规 9 5 6" xfId="44510"/>
    <cellStyle name="常规 77 13 2" xfId="44511"/>
    <cellStyle name="常规 77 14" xfId="44512"/>
    <cellStyle name="常规 82 2" xfId="44513"/>
    <cellStyle name="常规 77 2" xfId="44514"/>
    <cellStyle name="常规 82 3" xfId="44515"/>
    <cellStyle name="常规 77 3" xfId="44516"/>
    <cellStyle name="常规 82 3 2" xfId="44517"/>
    <cellStyle name="常规 77 3 2" xfId="44518"/>
    <cellStyle name="常规 77 3 2 2" xfId="44519"/>
    <cellStyle name="常规 77 3 3" xfId="44520"/>
    <cellStyle name="常规 77 3 3 2" xfId="44521"/>
    <cellStyle name="常规 77 3 4" xfId="44522"/>
    <cellStyle name="常规 82 4" xfId="44523"/>
    <cellStyle name="常规 77 4" xfId="44524"/>
    <cellStyle name="常规 82 4 2" xfId="44525"/>
    <cellStyle name="常规 77 4 2" xfId="44526"/>
    <cellStyle name="常规 82 5" xfId="44527"/>
    <cellStyle name="常规 77 5" xfId="44528"/>
    <cellStyle name="常规 77 5 2" xfId="44529"/>
    <cellStyle name="常规 77 6" xfId="44530"/>
    <cellStyle name="常规 77 6 2" xfId="44531"/>
    <cellStyle name="常规 77 7" xfId="44532"/>
    <cellStyle name="常规 77 8" xfId="44533"/>
    <cellStyle name="常规 77 8 2" xfId="44534"/>
    <cellStyle name="常规 77 9" xfId="44535"/>
    <cellStyle name="常规 77 9 2" xfId="44536"/>
    <cellStyle name="常规 83" xfId="44537"/>
    <cellStyle name="常规 78" xfId="44538"/>
    <cellStyle name="常规 78 10" xfId="44539"/>
    <cellStyle name="常规 78 10 2" xfId="44540"/>
    <cellStyle name="常规 78 11 2" xfId="44541"/>
    <cellStyle name="常规 78 12" xfId="44542"/>
    <cellStyle name="常规 78 12 2" xfId="44543"/>
    <cellStyle name="常规 78 13" xfId="44544"/>
    <cellStyle name="常规 78 13 2" xfId="44545"/>
    <cellStyle name="常规 78 14" xfId="44546"/>
    <cellStyle name="常规 83 2" xfId="44547"/>
    <cellStyle name="常规 78 2" xfId="44548"/>
    <cellStyle name="常规 83 2 2" xfId="44549"/>
    <cellStyle name="常规 78 2 2" xfId="44550"/>
    <cellStyle name="千位分隔 4 5 6" xfId="44551"/>
    <cellStyle name="常规 83 2 2 2" xfId="44552"/>
    <cellStyle name="常规 78 2 2 2" xfId="44553"/>
    <cellStyle name="常规 83 2 3" xfId="44554"/>
    <cellStyle name="常规 78 2 3" xfId="44555"/>
    <cellStyle name="千位分隔 4 6 6" xfId="44556"/>
    <cellStyle name="常规 83 2 3 2" xfId="44557"/>
    <cellStyle name="常规 78 2 3 2" xfId="44558"/>
    <cellStyle name="常规 83 2 4" xfId="44559"/>
    <cellStyle name="常规 78 2 4" xfId="44560"/>
    <cellStyle name="常规 83 3" xfId="44561"/>
    <cellStyle name="常规 78 3" xfId="44562"/>
    <cellStyle name="常规 83 3 2" xfId="44563"/>
    <cellStyle name="常规 78 3 2" xfId="44564"/>
    <cellStyle name="常规 78 3 2 2" xfId="44565"/>
    <cellStyle name="常规 78 3 3" xfId="44566"/>
    <cellStyle name="常规 78 3 3 2" xfId="44567"/>
    <cellStyle name="常规 78 3 4" xfId="44568"/>
    <cellStyle name="常规 83 4" xfId="44569"/>
    <cellStyle name="常规 78 4" xfId="44570"/>
    <cellStyle name="常规 83 4 2" xfId="44571"/>
    <cellStyle name="常规 78 4 2" xfId="44572"/>
    <cellStyle name="常规 83 5" xfId="44573"/>
    <cellStyle name="常规 78 5" xfId="44574"/>
    <cellStyle name="常规 78 5 2" xfId="44575"/>
    <cellStyle name="常规 78 6" xfId="44576"/>
    <cellStyle name="常规 78 6 2" xfId="44577"/>
    <cellStyle name="常规 78 7" xfId="44578"/>
    <cellStyle name="常规 78 7 2" xfId="44579"/>
    <cellStyle name="常规 78 8" xfId="44580"/>
    <cellStyle name="常规 78 8 2" xfId="44581"/>
    <cellStyle name="常规 78 9" xfId="44582"/>
    <cellStyle name="常规 78 9 2" xfId="44583"/>
    <cellStyle name="常规 84" xfId="44584"/>
    <cellStyle name="常规 79" xfId="44585"/>
    <cellStyle name="常规 79 10" xfId="44586"/>
    <cellStyle name="常规 79 10 2" xfId="44587"/>
    <cellStyle name="常规 79 11" xfId="44588"/>
    <cellStyle name="常规 79 11 2" xfId="44589"/>
    <cellStyle name="常规 79 12" xfId="44590"/>
    <cellStyle name="常规 79 12 2" xfId="44591"/>
    <cellStyle name="常规 79 13" xfId="44592"/>
    <cellStyle name="常规 79 14" xfId="44593"/>
    <cellStyle name="常规 84 2" xfId="44594"/>
    <cellStyle name="常规 79 2" xfId="44595"/>
    <cellStyle name="常规 84 2 2" xfId="44596"/>
    <cellStyle name="常规 79 2 2" xfId="44597"/>
    <cellStyle name="常规 84 2 2 2" xfId="44598"/>
    <cellStyle name="常规 79 2 2 2" xfId="44599"/>
    <cellStyle name="常规 84 2 3" xfId="44600"/>
    <cellStyle name="常规 79 2 3" xfId="44601"/>
    <cellStyle name="常规 84 2 3 2" xfId="44602"/>
    <cellStyle name="常规 79 2 3 2" xfId="44603"/>
    <cellStyle name="常规 84 2 4" xfId="44604"/>
    <cellStyle name="常规 79 2 4" xfId="44605"/>
    <cellStyle name="常规 84 3" xfId="44606"/>
    <cellStyle name="常规 79 3" xfId="44607"/>
    <cellStyle name="常规 84 3 2" xfId="44608"/>
    <cellStyle name="常规 79 3 2" xfId="44609"/>
    <cellStyle name="常规 79 3 2 2" xfId="44610"/>
    <cellStyle name="常规 79 3 3" xfId="44611"/>
    <cellStyle name="常规 79 3 3 2" xfId="44612"/>
    <cellStyle name="常规 79 3 4" xfId="44613"/>
    <cellStyle name="常规 84 4" xfId="44614"/>
    <cellStyle name="常规 79 4" xfId="44615"/>
    <cellStyle name="常规 84 4 2" xfId="44616"/>
    <cellStyle name="常规 79 4 2" xfId="44617"/>
    <cellStyle name="常规 84 5" xfId="44618"/>
    <cellStyle name="常规 79 5" xfId="44619"/>
    <cellStyle name="常规 79 5 2" xfId="44620"/>
    <cellStyle name="常规 79 6" xfId="44621"/>
    <cellStyle name="常规 79 6 2" xfId="44622"/>
    <cellStyle name="常规 79 7" xfId="44623"/>
    <cellStyle name="常规 79 7 2" xfId="44624"/>
    <cellStyle name="常规 79 8" xfId="44625"/>
    <cellStyle name="常规 79 8 2" xfId="44626"/>
    <cellStyle name="常规 79 9" xfId="44627"/>
    <cellStyle name="常规 79 9 2" xfId="44628"/>
    <cellStyle name="常规 8" xfId="44629"/>
    <cellStyle name="常规 8 10" xfId="44630"/>
    <cellStyle name="常规 8 10 10" xfId="44631"/>
    <cellStyle name="常规 8 10 10 2" xfId="44632"/>
    <cellStyle name="常规 8 10 11" xfId="44633"/>
    <cellStyle name="常规 8 10 11 2" xfId="44634"/>
    <cellStyle name="常规 8 10 12" xfId="44635"/>
    <cellStyle name="常规 8 10 12 2" xfId="44636"/>
    <cellStyle name="常规 8 10 13" xfId="44637"/>
    <cellStyle name="常规 8 10 13 2" xfId="44638"/>
    <cellStyle name="常规 8 10 14" xfId="44639"/>
    <cellStyle name="常规 8 10 14 2" xfId="44640"/>
    <cellStyle name="常规 8 10 20" xfId="44641"/>
    <cellStyle name="常规 8 10 15" xfId="44642"/>
    <cellStyle name="常规 8 10 15 2" xfId="44643"/>
    <cellStyle name="常规 8 10 21" xfId="44644"/>
    <cellStyle name="常规 8 10 16" xfId="44645"/>
    <cellStyle name="常规 8 10 16 2" xfId="44646"/>
    <cellStyle name="常规 8 10 22" xfId="44647"/>
    <cellStyle name="常规 8 10 17" xfId="44648"/>
    <cellStyle name="常规 8 10 17 2" xfId="44649"/>
    <cellStyle name="常规 8 10 23" xfId="44650"/>
    <cellStyle name="常规 8 10 18" xfId="44651"/>
    <cellStyle name="常规 8 10 18 2" xfId="44652"/>
    <cellStyle name="常规 8 10 19" xfId="44653"/>
    <cellStyle name="常规 8 10 2" xfId="44654"/>
    <cellStyle name="常规 8 10 2 2" xfId="44655"/>
    <cellStyle name="常规 8 10 2 2 2" xfId="44656"/>
    <cellStyle name="常规 8 10 2 3" xfId="44657"/>
    <cellStyle name="常规 8 10 2 3 2" xfId="44658"/>
    <cellStyle name="常规 8 10 2 4" xfId="44659"/>
    <cellStyle name="常规 8 10 3" xfId="44660"/>
    <cellStyle name="常规 8 10 3 2" xfId="44661"/>
    <cellStyle name="常规 8 10 3 2 2" xfId="44662"/>
    <cellStyle name="常规 8 10 3 3" xfId="44663"/>
    <cellStyle name="常规 8 10 3 3 2" xfId="44664"/>
    <cellStyle name="常规 8 10 3 4" xfId="44665"/>
    <cellStyle name="常规 8 10 4" xfId="44666"/>
    <cellStyle name="常规 8 10 4 2" xfId="44667"/>
    <cellStyle name="常规 8 10 4 2 2" xfId="44668"/>
    <cellStyle name="常规 8 10 4 3" xfId="44669"/>
    <cellStyle name="常规 8 10 4 3 2" xfId="44670"/>
    <cellStyle name="常规 8 10 4 4" xfId="44671"/>
    <cellStyle name="常规 8 10 5" xfId="44672"/>
    <cellStyle name="常规 8 10 6" xfId="44673"/>
    <cellStyle name="常规 8 10 6 2" xfId="44674"/>
    <cellStyle name="常规 8 10 7" xfId="44675"/>
    <cellStyle name="常规 8 10 7 2" xfId="44676"/>
    <cellStyle name="常规 8 10 8" xfId="44677"/>
    <cellStyle name="常规 8 10 8 2" xfId="44678"/>
    <cellStyle name="常规 8 10 9" xfId="44679"/>
    <cellStyle name="常规 8 10 9 2" xfId="44680"/>
    <cellStyle name="常规 8 4 5" xfId="44681"/>
    <cellStyle name="常规 8 100" xfId="44682"/>
    <cellStyle name="常规 8 4 6" xfId="44683"/>
    <cellStyle name="常规 8 101" xfId="44684"/>
    <cellStyle name="常规 8 4 7" xfId="44685"/>
    <cellStyle name="常规 8 102" xfId="44686"/>
    <cellStyle name="常规 8 4 8" xfId="44687"/>
    <cellStyle name="常规 8 103" xfId="44688"/>
    <cellStyle name="常规 8 4 9" xfId="44689"/>
    <cellStyle name="常规 8 104" xfId="44690"/>
    <cellStyle name="常规 8 110" xfId="44691"/>
    <cellStyle name="常规 8 105" xfId="44692"/>
    <cellStyle name="常规 8 111" xfId="44693"/>
    <cellStyle name="常规 8 106" xfId="44694"/>
    <cellStyle name="常规 8 112" xfId="44695"/>
    <cellStyle name="常规 8 107" xfId="44696"/>
    <cellStyle name="常规 8 113" xfId="44697"/>
    <cellStyle name="常规 8 108" xfId="44698"/>
    <cellStyle name="常规 8 114" xfId="44699"/>
    <cellStyle name="常规 8 109" xfId="44700"/>
    <cellStyle name="常规 8 11" xfId="44701"/>
    <cellStyle name="常规 8 11 10" xfId="44702"/>
    <cellStyle name="常规 8 11 10 2" xfId="44703"/>
    <cellStyle name="常规 8 11 11" xfId="44704"/>
    <cellStyle name="常规 8 11 11 2" xfId="44705"/>
    <cellStyle name="常规 8 11 12" xfId="44706"/>
    <cellStyle name="常规 8 11 12 2" xfId="44707"/>
    <cellStyle name="常规 8 11 13" xfId="44708"/>
    <cellStyle name="常规 8 11 13 2" xfId="44709"/>
    <cellStyle name="常规 8 11 14" xfId="44710"/>
    <cellStyle name="常规 8 11 14 2" xfId="44711"/>
    <cellStyle name="常规 8 11 20" xfId="44712"/>
    <cellStyle name="常规 8 11 15" xfId="44713"/>
    <cellStyle name="常规 8 11 15 2" xfId="44714"/>
    <cellStyle name="常规 8 11 21" xfId="44715"/>
    <cellStyle name="常规 8 11 16" xfId="44716"/>
    <cellStyle name="常规 8 11 16 2" xfId="44717"/>
    <cellStyle name="常规 8 11 22" xfId="44718"/>
    <cellStyle name="常规 8 11 17" xfId="44719"/>
    <cellStyle name="常规 8 11 17 2" xfId="44720"/>
    <cellStyle name="常规 8 11 23" xfId="44721"/>
    <cellStyle name="常规 8 11 18" xfId="44722"/>
    <cellStyle name="常规 8 11 18 2" xfId="44723"/>
    <cellStyle name="常规 8 11 19" xfId="44724"/>
    <cellStyle name="常规 8 11 2" xfId="44725"/>
    <cellStyle name="常规 8 11 2 2" xfId="44726"/>
    <cellStyle name="常规 8 11 2 2 2" xfId="44727"/>
    <cellStyle name="常规 8 11 2 3" xfId="44728"/>
    <cellStyle name="常规 8 11 2 3 2" xfId="44729"/>
    <cellStyle name="常规 8 11 2 4" xfId="44730"/>
    <cellStyle name="常规 8 11 3" xfId="44731"/>
    <cellStyle name="常规 8 11 3 2" xfId="44732"/>
    <cellStyle name="常规 8 11 3 2 2" xfId="44733"/>
    <cellStyle name="常规 8 11 3 3" xfId="44734"/>
    <cellStyle name="常规 8 11 3 3 2" xfId="44735"/>
    <cellStyle name="常规 8 11 3 4" xfId="44736"/>
    <cellStyle name="常规 8 11 4" xfId="44737"/>
    <cellStyle name="常规 8 11 4 2" xfId="44738"/>
    <cellStyle name="常规 8 11 4 2 2" xfId="44739"/>
    <cellStyle name="常规 8 11 4 3" xfId="44740"/>
    <cellStyle name="常规 8 11 4 3 2" xfId="44741"/>
    <cellStyle name="常规 8 11 4 4" xfId="44742"/>
    <cellStyle name="常规 8 11 5" xfId="44743"/>
    <cellStyle name="常规 8 11 6" xfId="44744"/>
    <cellStyle name="常规 8 11 6 2" xfId="44745"/>
    <cellStyle name="常规 8 11 7" xfId="44746"/>
    <cellStyle name="常规 8 11 7 2" xfId="44747"/>
    <cellStyle name="常规 8 11 8" xfId="44748"/>
    <cellStyle name="常规 8 11 8 2" xfId="44749"/>
    <cellStyle name="常规 8 11 9" xfId="44750"/>
    <cellStyle name="常规 8 11 9 2" xfId="44751"/>
    <cellStyle name="常规 8 115" xfId="44752"/>
    <cellStyle name="常规 8 116" xfId="44753"/>
    <cellStyle name="常规 8 117" xfId="44754"/>
    <cellStyle name="常规 8 118" xfId="44755"/>
    <cellStyle name="常规 8 12" xfId="44756"/>
    <cellStyle name="常规 8 12 10" xfId="44757"/>
    <cellStyle name="常规 8 12 10 2" xfId="44758"/>
    <cellStyle name="常规 8 12 11" xfId="44759"/>
    <cellStyle name="常规 8 12 11 2" xfId="44760"/>
    <cellStyle name="常规 8 12 12" xfId="44761"/>
    <cellStyle name="常规 8 12 12 2" xfId="44762"/>
    <cellStyle name="常规 8 12 13" xfId="44763"/>
    <cellStyle name="常规 8 12 13 2" xfId="44764"/>
    <cellStyle name="常规 8 12 14" xfId="44765"/>
    <cellStyle name="常规 8 12 14 2" xfId="44766"/>
    <cellStyle name="常规 8 12 20" xfId="44767"/>
    <cellStyle name="常规 8 12 15" xfId="44768"/>
    <cellStyle name="常规 8 12 15 2" xfId="44769"/>
    <cellStyle name="常规 8 12 21" xfId="44770"/>
    <cellStyle name="常规 8 12 16" xfId="44771"/>
    <cellStyle name="常规 8 12 16 2" xfId="44772"/>
    <cellStyle name="常规 8 12 22" xfId="44773"/>
    <cellStyle name="常规 8 12 17" xfId="44774"/>
    <cellStyle name="常规 8 12 17 2" xfId="44775"/>
    <cellStyle name="常规 8 12 23" xfId="44776"/>
    <cellStyle name="常规 8 12 18" xfId="44777"/>
    <cellStyle name="常规 8 12 18 2" xfId="44778"/>
    <cellStyle name="常规 8 12 24" xfId="44779"/>
    <cellStyle name="常规 8 12 19" xfId="44780"/>
    <cellStyle name="常规 8 12 19 2" xfId="44781"/>
    <cellStyle name="常规 8 12 2" xfId="44782"/>
    <cellStyle name="常规 8 12 2 2" xfId="44783"/>
    <cellStyle name="常规 8 12 2 2 2" xfId="44784"/>
    <cellStyle name="常规 8 12 2 3" xfId="44785"/>
    <cellStyle name="常规 8 12 2 3 2" xfId="44786"/>
    <cellStyle name="常规 8 12 2 4" xfId="44787"/>
    <cellStyle name="常规 8 12 2 4 2" xfId="44788"/>
    <cellStyle name="常规 8 12 2 5" xfId="44789"/>
    <cellStyle name="常规 8 12 2 6" xfId="44790"/>
    <cellStyle name="常规 8 12 2 7" xfId="44791"/>
    <cellStyle name="常规 8 12 2 8" xfId="44792"/>
    <cellStyle name="常规 8 12 2 9" xfId="44793"/>
    <cellStyle name="常规 8 12 3" xfId="44794"/>
    <cellStyle name="常规 8 12 3 2" xfId="44795"/>
    <cellStyle name="常规 8 12 3 2 2" xfId="44796"/>
    <cellStyle name="常规 8 12 3 3" xfId="44797"/>
    <cellStyle name="常规 8 12 3 3 2" xfId="44798"/>
    <cellStyle name="常规 8 12 3 4" xfId="44799"/>
    <cellStyle name="常规 8 12 4" xfId="44800"/>
    <cellStyle name="常规 8 12 4 2" xfId="44801"/>
    <cellStyle name="常规 8 12 4 2 2" xfId="44802"/>
    <cellStyle name="常规 8 12 4 3" xfId="44803"/>
    <cellStyle name="常规 8 12 4 3 2" xfId="44804"/>
    <cellStyle name="常规 8 12 4 4" xfId="44805"/>
    <cellStyle name="常规 8 12 5" xfId="44806"/>
    <cellStyle name="常规 8 12 5 2" xfId="44807"/>
    <cellStyle name="常规 8 12 6" xfId="44808"/>
    <cellStyle name="常规 8 12 6 2" xfId="44809"/>
    <cellStyle name="常规 8 12 7" xfId="44810"/>
    <cellStyle name="常规 8 12 7 2" xfId="44811"/>
    <cellStyle name="常规 8 12 8" xfId="44812"/>
    <cellStyle name="常规 8 12 8 2" xfId="44813"/>
    <cellStyle name="常规 8 12 9" xfId="44814"/>
    <cellStyle name="常规 8 12 9 2" xfId="44815"/>
    <cellStyle name="常规 8 13" xfId="44816"/>
    <cellStyle name="常规 8 13 10" xfId="44817"/>
    <cellStyle name="常规 8 13 10 2" xfId="44818"/>
    <cellStyle name="常规 8 13 11" xfId="44819"/>
    <cellStyle name="常规 8 13 11 2" xfId="44820"/>
    <cellStyle name="常规 8 13 12" xfId="44821"/>
    <cellStyle name="常规 8 13 12 2" xfId="44822"/>
    <cellStyle name="常规 8 13 13" xfId="44823"/>
    <cellStyle name="注释 5 2 2 3" xfId="44824"/>
    <cellStyle name="常规 8 13 13 2" xfId="44825"/>
    <cellStyle name="常规 8 13 14" xfId="44826"/>
    <cellStyle name="注释 5 2 3 3" xfId="44827"/>
    <cellStyle name="常规 8 13 14 2" xfId="44828"/>
    <cellStyle name="常规 8 13 20" xfId="44829"/>
    <cellStyle name="常规 8 13 15" xfId="44830"/>
    <cellStyle name="注释 5 2 4 3" xfId="44831"/>
    <cellStyle name="常规 8 13 15 2" xfId="44832"/>
    <cellStyle name="常规 8 13 21" xfId="44833"/>
    <cellStyle name="常规 8 13 16" xfId="44834"/>
    <cellStyle name="注释 5 2 5 3" xfId="44835"/>
    <cellStyle name="常规 8 13 16 2" xfId="44836"/>
    <cellStyle name="常规 8 13 22" xfId="44837"/>
    <cellStyle name="常规 8 13 17" xfId="44838"/>
    <cellStyle name="常规 8 13 17 2" xfId="44839"/>
    <cellStyle name="常规 8 13 23" xfId="44840"/>
    <cellStyle name="常规 8 13 18" xfId="44841"/>
    <cellStyle name="常规 8 13 18 2" xfId="44842"/>
    <cellStyle name="常规 8 13 19" xfId="44843"/>
    <cellStyle name="常规 8 13 2" xfId="44844"/>
    <cellStyle name="常规 8 13 2 2" xfId="44845"/>
    <cellStyle name="常规 8 13 2 2 2" xfId="44846"/>
    <cellStyle name="常规 8 13 2 3" xfId="44847"/>
    <cellStyle name="常规 8 13 2 3 2" xfId="44848"/>
    <cellStyle name="常规 8 13 2 4" xfId="44849"/>
    <cellStyle name="常规 8 13 3" xfId="44850"/>
    <cellStyle name="常规 8 13 3 2" xfId="44851"/>
    <cellStyle name="常规 8 13 3 2 2" xfId="44852"/>
    <cellStyle name="常规 8 13 3 3" xfId="44853"/>
    <cellStyle name="常规 8 13 3 3 2" xfId="44854"/>
    <cellStyle name="常规 8 13 3 4" xfId="44855"/>
    <cellStyle name="常规 8 13 4" xfId="44856"/>
    <cellStyle name="常规 8 13 4 2" xfId="44857"/>
    <cellStyle name="常规 8 13 4 3" xfId="44858"/>
    <cellStyle name="常规 8 13 4 3 2" xfId="44859"/>
    <cellStyle name="常规 8 13 4 4" xfId="44860"/>
    <cellStyle name="常规 8 13 5" xfId="44861"/>
    <cellStyle name="常规 8 13 5 2" xfId="44862"/>
    <cellStyle name="常规 8 13 6" xfId="44863"/>
    <cellStyle name="常规 8 13 6 2" xfId="44864"/>
    <cellStyle name="常规 8 13 7" xfId="44865"/>
    <cellStyle name="常规 8 13 7 2" xfId="44866"/>
    <cellStyle name="常规 8 13 8" xfId="44867"/>
    <cellStyle name="常规 8 13 8 2" xfId="44868"/>
    <cellStyle name="常规 8 13 9" xfId="44869"/>
    <cellStyle name="常规 8 13 9 2" xfId="44870"/>
    <cellStyle name="常规 8 14" xfId="44871"/>
    <cellStyle name="常规 8 14 10" xfId="44872"/>
    <cellStyle name="常规 8 14 10 2" xfId="44873"/>
    <cellStyle name="常规 8 14 11" xfId="44874"/>
    <cellStyle name="常规 8 14 11 2" xfId="44875"/>
    <cellStyle name="常规 8 14 12" xfId="44876"/>
    <cellStyle name="常规 8 14 12 2" xfId="44877"/>
    <cellStyle name="常规 8 14 13" xfId="44878"/>
    <cellStyle name="常规 8 14 13 2" xfId="44879"/>
    <cellStyle name="常规 8 14 14" xfId="44880"/>
    <cellStyle name="常规 8 14 14 2" xfId="44881"/>
    <cellStyle name="常规 8 14 20" xfId="44882"/>
    <cellStyle name="常规 8 14 15" xfId="44883"/>
    <cellStyle name="常规 8 14 15 2" xfId="44884"/>
    <cellStyle name="常规 8 14 21" xfId="44885"/>
    <cellStyle name="常规 8 14 16" xfId="44886"/>
    <cellStyle name="常规 8 14 16 2" xfId="44887"/>
    <cellStyle name="常规 8 14 22" xfId="44888"/>
    <cellStyle name="常规 8 14 17" xfId="44889"/>
    <cellStyle name="常规 8 14 17 2" xfId="44890"/>
    <cellStyle name="常规 8 14 23" xfId="44891"/>
    <cellStyle name="常规 8 14 18" xfId="44892"/>
    <cellStyle name="常规 8 14 18 2" xfId="44893"/>
    <cellStyle name="常规 8 14 19" xfId="44894"/>
    <cellStyle name="常规 8 14 2" xfId="44895"/>
    <cellStyle name="常规 8 14 2 2" xfId="44896"/>
    <cellStyle name="常规 8 14 2 2 2" xfId="44897"/>
    <cellStyle name="常规 8 14 2 3" xfId="44898"/>
    <cellStyle name="常规 8 14 2 3 2" xfId="44899"/>
    <cellStyle name="常规 8 14 2 4" xfId="44900"/>
    <cellStyle name="常规 8 14 3" xfId="44901"/>
    <cellStyle name="常规 8 14 3 2" xfId="44902"/>
    <cellStyle name="常规 8 14 3 2 2" xfId="44903"/>
    <cellStyle name="常规 8 14 3 3" xfId="44904"/>
    <cellStyle name="常规 8 14 3 3 2" xfId="44905"/>
    <cellStyle name="常规 8 14 3 4" xfId="44906"/>
    <cellStyle name="常规 8 14 4" xfId="44907"/>
    <cellStyle name="常规 8 14 4 2" xfId="44908"/>
    <cellStyle name="常规 8 14 4 2 2" xfId="44909"/>
    <cellStyle name="常规 8 14 4 3" xfId="44910"/>
    <cellStyle name="常规 8 14 4 3 2" xfId="44911"/>
    <cellStyle name="常规 8 14 4 4" xfId="44912"/>
    <cellStyle name="常规 8 14 5" xfId="44913"/>
    <cellStyle name="常规 8 14 5 2" xfId="44914"/>
    <cellStyle name="常规 8 14 6" xfId="44915"/>
    <cellStyle name="常规 8 14 6 2" xfId="44916"/>
    <cellStyle name="常规 8 14 7" xfId="44917"/>
    <cellStyle name="常规 8 14 7 2" xfId="44918"/>
    <cellStyle name="常规 8 14 8" xfId="44919"/>
    <cellStyle name="常规 8 14 8 2" xfId="44920"/>
    <cellStyle name="常规 8 14 9" xfId="44921"/>
    <cellStyle name="常规 8 14 9 2" xfId="44922"/>
    <cellStyle name="常规 8 20" xfId="44923"/>
    <cellStyle name="常规 8 15" xfId="44924"/>
    <cellStyle name="常规 8 20 10" xfId="44925"/>
    <cellStyle name="常规 8 15 10" xfId="44926"/>
    <cellStyle name="常规 8 20 10 2" xfId="44927"/>
    <cellStyle name="常规 8 15 10 2" xfId="44928"/>
    <cellStyle name="常规 8 20 11" xfId="44929"/>
    <cellStyle name="常规 8 15 11" xfId="44930"/>
    <cellStyle name="常规 8 20 11 2" xfId="44931"/>
    <cellStyle name="常规 8 15 11 2" xfId="44932"/>
    <cellStyle name="常规 8 20 12" xfId="44933"/>
    <cellStyle name="常规 8 15 12" xfId="44934"/>
    <cellStyle name="强调文字颜色 5 10" xfId="44935"/>
    <cellStyle name="常规 8 20 12 2" xfId="44936"/>
    <cellStyle name="常规 8 15 12 2" xfId="44937"/>
    <cellStyle name="常规 8 20 13" xfId="44938"/>
    <cellStyle name="常规 8 15 13" xfId="44939"/>
    <cellStyle name="常规 8 20 13 2" xfId="44940"/>
    <cellStyle name="常规 8 15 13 2" xfId="44941"/>
    <cellStyle name="常规 8 20 14" xfId="44942"/>
    <cellStyle name="常规 8 15 14" xfId="44943"/>
    <cellStyle name="常规 8 20 14 2" xfId="44944"/>
    <cellStyle name="常规 8 15 14 2" xfId="44945"/>
    <cellStyle name="常规 8 20 20" xfId="44946"/>
    <cellStyle name="常规 8 20 15" xfId="44947"/>
    <cellStyle name="常规 8 15 20" xfId="44948"/>
    <cellStyle name="常规 8 15 15" xfId="44949"/>
    <cellStyle name="常规 8 20 15 2" xfId="44950"/>
    <cellStyle name="常规 8 15 15 2" xfId="44951"/>
    <cellStyle name="常规 8 20 21" xfId="44952"/>
    <cellStyle name="常规 8 20 16" xfId="44953"/>
    <cellStyle name="常规 8 15 21" xfId="44954"/>
    <cellStyle name="常规 8 15 16" xfId="44955"/>
    <cellStyle name="常规 8 20 16 2" xfId="44956"/>
    <cellStyle name="常规 8 15 16 2" xfId="44957"/>
    <cellStyle name="常规 8 20 22" xfId="44958"/>
    <cellStyle name="常规 8 20 17" xfId="44959"/>
    <cellStyle name="常规 8 15 22" xfId="44960"/>
    <cellStyle name="常规 8 15 17" xfId="44961"/>
    <cellStyle name="强调文字颜色 6 10" xfId="44962"/>
    <cellStyle name="常规 8 20 17 2" xfId="44963"/>
    <cellStyle name="常规 8 15 17 2" xfId="44964"/>
    <cellStyle name="常规 8 20 23" xfId="44965"/>
    <cellStyle name="常规 8 20 18" xfId="44966"/>
    <cellStyle name="常规 8 15 23" xfId="44967"/>
    <cellStyle name="常规 8 15 18" xfId="44968"/>
    <cellStyle name="常规 8 20 18 2" xfId="44969"/>
    <cellStyle name="常规 8 15 18 2" xfId="44970"/>
    <cellStyle name="常规 8 20 19" xfId="44971"/>
    <cellStyle name="常规 8 15 19" xfId="44972"/>
    <cellStyle name="常规 8 20 2" xfId="44973"/>
    <cellStyle name="常规 8 15 2" xfId="44974"/>
    <cellStyle name="常规 8 20 2 2" xfId="44975"/>
    <cellStyle name="常规 8 15 2 2" xfId="44976"/>
    <cellStyle name="常规 8 20 2 2 2" xfId="44977"/>
    <cellStyle name="常规 8 15 2 2 2" xfId="44978"/>
    <cellStyle name="常规 8 20 2 3" xfId="44979"/>
    <cellStyle name="常规 8 15 2 3" xfId="44980"/>
    <cellStyle name="常规 8 20 2 3 2" xfId="44981"/>
    <cellStyle name="常规 8 15 2 3 2" xfId="44982"/>
    <cellStyle name="常规 8 20 2 4" xfId="44983"/>
    <cellStyle name="常规 8 15 2 4" xfId="44984"/>
    <cellStyle name="常规 8 20 3" xfId="44985"/>
    <cellStyle name="常规 8 15 3" xfId="44986"/>
    <cellStyle name="常规 8 20 3 2" xfId="44987"/>
    <cellStyle name="常规 8 15 3 2" xfId="44988"/>
    <cellStyle name="常规 8 20 3 2 2" xfId="44989"/>
    <cellStyle name="常规 8 15 3 2 2" xfId="44990"/>
    <cellStyle name="常规 8 20 3 3" xfId="44991"/>
    <cellStyle name="常规 8 15 3 3" xfId="44992"/>
    <cellStyle name="常规 8 20 3 3 2" xfId="44993"/>
    <cellStyle name="常规 8 15 3 3 2" xfId="44994"/>
    <cellStyle name="常规 8 20 3 4" xfId="44995"/>
    <cellStyle name="常规 8 15 3 4" xfId="44996"/>
    <cellStyle name="常规 8 20 4" xfId="44997"/>
    <cellStyle name="常规 8 15 4" xfId="44998"/>
    <cellStyle name="常规 8 20 4 2" xfId="44999"/>
    <cellStyle name="常规 8 15 4 2" xfId="45000"/>
    <cellStyle name="常规 8 20 4 2 2" xfId="45001"/>
    <cellStyle name="常规 8 15 4 2 2" xfId="45002"/>
    <cellStyle name="常规 8 20 4 3" xfId="45003"/>
    <cellStyle name="常规 8 15 4 3" xfId="45004"/>
    <cellStyle name="常规 8 20 4 3 2" xfId="45005"/>
    <cellStyle name="常规 8 15 4 3 2" xfId="45006"/>
    <cellStyle name="常规 8 20 4 4" xfId="45007"/>
    <cellStyle name="常规 8 15 4 4" xfId="45008"/>
    <cellStyle name="常规 8 20 5" xfId="45009"/>
    <cellStyle name="常规 8 15 5" xfId="45010"/>
    <cellStyle name="常规 8 20 5 2" xfId="45011"/>
    <cellStyle name="常规 8 15 5 2" xfId="45012"/>
    <cellStyle name="常规 8 20 6" xfId="45013"/>
    <cellStyle name="常规 8 15 6" xfId="45014"/>
    <cellStyle name="常规 8 20 6 2" xfId="45015"/>
    <cellStyle name="常规 8 15 6 2" xfId="45016"/>
    <cellStyle name="常规 8 20 7" xfId="45017"/>
    <cellStyle name="常规 8 15 7" xfId="45018"/>
    <cellStyle name="常规 8 20 7 2" xfId="45019"/>
    <cellStyle name="常规 8 15 7 2" xfId="45020"/>
    <cellStyle name="常规 8 20 8" xfId="45021"/>
    <cellStyle name="常规 8 15 8" xfId="45022"/>
    <cellStyle name="常规 8 20 8 2" xfId="45023"/>
    <cellStyle name="常规 8 15 8 2" xfId="45024"/>
    <cellStyle name="常规 8 20 9" xfId="45025"/>
    <cellStyle name="常规 8 15 9" xfId="45026"/>
    <cellStyle name="常规 8 20 9 2" xfId="45027"/>
    <cellStyle name="常规 8 15 9 2" xfId="45028"/>
    <cellStyle name="常规 8 21" xfId="45029"/>
    <cellStyle name="常规 8 16" xfId="45030"/>
    <cellStyle name="常规 8 21 10" xfId="45031"/>
    <cellStyle name="常规 8 16 10" xfId="45032"/>
    <cellStyle name="常规 8 21 10 2" xfId="45033"/>
    <cellStyle name="常规 8 16 10 2" xfId="45034"/>
    <cellStyle name="常规 8 21 11" xfId="45035"/>
    <cellStyle name="常规 8 16 11" xfId="45036"/>
    <cellStyle name="常规 8 21 12" xfId="45037"/>
    <cellStyle name="常规 8 16 12" xfId="45038"/>
    <cellStyle name="常规 8 21 12 2" xfId="45039"/>
    <cellStyle name="常规 8 16 12 2" xfId="45040"/>
    <cellStyle name="常规 8 21 13" xfId="45041"/>
    <cellStyle name="常规 8 16 13" xfId="45042"/>
    <cellStyle name="常规 8 21 14" xfId="45043"/>
    <cellStyle name="常规 8 16 14" xfId="45044"/>
    <cellStyle name="常规 8 21 20" xfId="45045"/>
    <cellStyle name="常规 8 21 15" xfId="45046"/>
    <cellStyle name="常规 8 16 20" xfId="45047"/>
    <cellStyle name="常规 8 16 15" xfId="45048"/>
    <cellStyle name="常规 8 21 21" xfId="45049"/>
    <cellStyle name="常规 8 21 16" xfId="45050"/>
    <cellStyle name="常规 8 16 21" xfId="45051"/>
    <cellStyle name="常规 8 16 16" xfId="45052"/>
    <cellStyle name="常规 8 21 22" xfId="45053"/>
    <cellStyle name="常规 8 21 17" xfId="45054"/>
    <cellStyle name="常规 8 16 22" xfId="45055"/>
    <cellStyle name="常规 8 16 17" xfId="45056"/>
    <cellStyle name="常规 8 21 23" xfId="45057"/>
    <cellStyle name="常规 8 21 18" xfId="45058"/>
    <cellStyle name="常规 8 16 23" xfId="45059"/>
    <cellStyle name="常规 8 16 18" xfId="45060"/>
    <cellStyle name="常规 8 21 19" xfId="45061"/>
    <cellStyle name="常规 8 16 19" xfId="45062"/>
    <cellStyle name="常规 8 21 2" xfId="45063"/>
    <cellStyle name="常规 8 16 2" xfId="45064"/>
    <cellStyle name="常规 8 21 2 2" xfId="45065"/>
    <cellStyle name="常规 8 16 2 2" xfId="45066"/>
    <cellStyle name="常规 8 21 2 2 2" xfId="45067"/>
    <cellStyle name="常规 8 16 2 2 2" xfId="45068"/>
    <cellStyle name="常规 8 21 2 3" xfId="45069"/>
    <cellStyle name="常规 8 16 2 3" xfId="45070"/>
    <cellStyle name="常规 8 21 2 3 2" xfId="45071"/>
    <cellStyle name="常规 8 16 2 3 2" xfId="45072"/>
    <cellStyle name="常规 8 21 2 4" xfId="45073"/>
    <cellStyle name="常规 8 16 2 4" xfId="45074"/>
    <cellStyle name="常规 8 21 3" xfId="45075"/>
    <cellStyle name="常规 8 16 3" xfId="45076"/>
    <cellStyle name="常规 8 21 3 2" xfId="45077"/>
    <cellStyle name="常规 8 16 3 2" xfId="45078"/>
    <cellStyle name="常规 8 21 3 2 2" xfId="45079"/>
    <cellStyle name="常规 8 16 3 2 2" xfId="45080"/>
    <cellStyle name="常规 8 21 3 3" xfId="45081"/>
    <cellStyle name="常规 8 16 3 3" xfId="45082"/>
    <cellStyle name="常规 8 21 3 3 2" xfId="45083"/>
    <cellStyle name="常规 8 16 3 3 2" xfId="45084"/>
    <cellStyle name="常规 8 21 3 4" xfId="45085"/>
    <cellStyle name="常规 8 16 3 4" xfId="45086"/>
    <cellStyle name="常规 8 21 4" xfId="45087"/>
    <cellStyle name="常规 8 16 4" xfId="45088"/>
    <cellStyle name="常规 8 21 4 2" xfId="45089"/>
    <cellStyle name="常规 8 16 4 2" xfId="45090"/>
    <cellStyle name="常规 8 21 4 2 2" xfId="45091"/>
    <cellStyle name="常规 8 16 4 2 2" xfId="45092"/>
    <cellStyle name="常规 8 21 4 3" xfId="45093"/>
    <cellStyle name="常规 8 16 4 3" xfId="45094"/>
    <cellStyle name="常规 8 21 4 3 2" xfId="45095"/>
    <cellStyle name="常规 8 16 4 3 2" xfId="45096"/>
    <cellStyle name="常规 8 21 4 4" xfId="45097"/>
    <cellStyle name="常规 8 16 4 4" xfId="45098"/>
    <cellStyle name="常规 8 21 5" xfId="45099"/>
    <cellStyle name="常规 8 16 5" xfId="45100"/>
    <cellStyle name="常规 8 21 5 2" xfId="45101"/>
    <cellStyle name="常规 8 16 5 2" xfId="45102"/>
    <cellStyle name="常规 8 21 6" xfId="45103"/>
    <cellStyle name="常规 8 16 6" xfId="45104"/>
    <cellStyle name="常规 8 21 6 2" xfId="45105"/>
    <cellStyle name="常规 8 16 6 2" xfId="45106"/>
    <cellStyle name="常规 8 21 7" xfId="45107"/>
    <cellStyle name="常规 8 16 7" xfId="45108"/>
    <cellStyle name="常规 8 21 7 2" xfId="45109"/>
    <cellStyle name="常规 8 16 7 2" xfId="45110"/>
    <cellStyle name="常规 8 21 8" xfId="45111"/>
    <cellStyle name="常规 8 16 8" xfId="45112"/>
    <cellStyle name="常规 8 21 8 2" xfId="45113"/>
    <cellStyle name="常规 8 16 8 2" xfId="45114"/>
    <cellStyle name="常规 8 21 9" xfId="45115"/>
    <cellStyle name="常规 8 16 9" xfId="45116"/>
    <cellStyle name="常规 8 21 9 2" xfId="45117"/>
    <cellStyle name="常规 8 16 9 2" xfId="45118"/>
    <cellStyle name="常规 8 22" xfId="45119"/>
    <cellStyle name="常规 8 17" xfId="45120"/>
    <cellStyle name="常规 8 22 10" xfId="45121"/>
    <cellStyle name="常规 8 17 10" xfId="45122"/>
    <cellStyle name="常规 8 22 10 2" xfId="45123"/>
    <cellStyle name="常规 8 17 10 2" xfId="45124"/>
    <cellStyle name="常规 8 22 11" xfId="45125"/>
    <cellStyle name="常规 8 17 11" xfId="45126"/>
    <cellStyle name="常规 8 22 11 2" xfId="45127"/>
    <cellStyle name="常规 8 17 11 2" xfId="45128"/>
    <cellStyle name="常规 8 22 12" xfId="45129"/>
    <cellStyle name="常规 8 17 12" xfId="45130"/>
    <cellStyle name="常规 8 22 12 2" xfId="45131"/>
    <cellStyle name="常规 8 17 12 2" xfId="45132"/>
    <cellStyle name="常规 8 22 13" xfId="45133"/>
    <cellStyle name="常规 8 17 13" xfId="45134"/>
    <cellStyle name="常规 8 22 14" xfId="45135"/>
    <cellStyle name="常规 8 17 14" xfId="45136"/>
    <cellStyle name="常规 8 22 15" xfId="45137"/>
    <cellStyle name="常规 8 17 20" xfId="45138"/>
    <cellStyle name="常规 8 17 15" xfId="45139"/>
    <cellStyle name="常规 8 22 16" xfId="45140"/>
    <cellStyle name="常规 8 17 21" xfId="45141"/>
    <cellStyle name="常规 8 17 16" xfId="45142"/>
    <cellStyle name="常规 8 22 17" xfId="45143"/>
    <cellStyle name="常规 8 17 22" xfId="45144"/>
    <cellStyle name="常规 8 17 17" xfId="45145"/>
    <cellStyle name="常规 8 22 18" xfId="45146"/>
    <cellStyle name="常规 8 17 23" xfId="45147"/>
    <cellStyle name="常规 8 17 18" xfId="45148"/>
    <cellStyle name="常规 8 17 19" xfId="45149"/>
    <cellStyle name="常规 8 22 2" xfId="45150"/>
    <cellStyle name="常规 8 17 2" xfId="45151"/>
    <cellStyle name="常规 8 22 2 2" xfId="45152"/>
    <cellStyle name="常规 8 17 2 2" xfId="45153"/>
    <cellStyle name="常规 8 22 2 2 2" xfId="45154"/>
    <cellStyle name="常规 8 17 2 2 2" xfId="45155"/>
    <cellStyle name="常规 8 22 2 3" xfId="45156"/>
    <cellStyle name="常规 8 17 2 3" xfId="45157"/>
    <cellStyle name="常规 8 22 2 3 2" xfId="45158"/>
    <cellStyle name="常规 8 17 2 3 2" xfId="45159"/>
    <cellStyle name="常规 8 22 2 4" xfId="45160"/>
    <cellStyle name="常规 8 17 2 4" xfId="45161"/>
    <cellStyle name="常规 8 22 3" xfId="45162"/>
    <cellStyle name="常规 8 17 3" xfId="45163"/>
    <cellStyle name="常规 8 22 3 2" xfId="45164"/>
    <cellStyle name="常规 8 17 3 2" xfId="45165"/>
    <cellStyle name="常规 8 22 3 2 2" xfId="45166"/>
    <cellStyle name="常规 8 17 3 2 2" xfId="45167"/>
    <cellStyle name="常规 8 22 3 3" xfId="45168"/>
    <cellStyle name="常规 8 17 3 3" xfId="45169"/>
    <cellStyle name="常规 8 22 3 3 2" xfId="45170"/>
    <cellStyle name="常规 8 17 3 3 2" xfId="45171"/>
    <cellStyle name="常规 8 22 3 4" xfId="45172"/>
    <cellStyle name="常规 8 17 3 4" xfId="45173"/>
    <cellStyle name="常规 8 22 4" xfId="45174"/>
    <cellStyle name="常规 8 17 4" xfId="45175"/>
    <cellStyle name="常规 8 22 4 2" xfId="45176"/>
    <cellStyle name="常规 8 17 4 2" xfId="45177"/>
    <cellStyle name="常规 8 22 4 2 2" xfId="45178"/>
    <cellStyle name="常规 8 17 4 2 2" xfId="45179"/>
    <cellStyle name="常规 8 22 4 3" xfId="45180"/>
    <cellStyle name="常规 8 17 4 3" xfId="45181"/>
    <cellStyle name="常规 8 22 4 3 2" xfId="45182"/>
    <cellStyle name="常规 8 17 4 3 2" xfId="45183"/>
    <cellStyle name="常规 8 22 4 4" xfId="45184"/>
    <cellStyle name="常规 8 17 4 4" xfId="45185"/>
    <cellStyle name="常规 8 22 5" xfId="45186"/>
    <cellStyle name="常规 8 17 5" xfId="45187"/>
    <cellStyle name="常规 8 22 5 2" xfId="45188"/>
    <cellStyle name="常规 8 17 5 2" xfId="45189"/>
    <cellStyle name="常规 8 22 6" xfId="45190"/>
    <cellStyle name="常规 8 17 6" xfId="45191"/>
    <cellStyle name="常规 8 22 6 2" xfId="45192"/>
    <cellStyle name="常规 8 17 6 2" xfId="45193"/>
    <cellStyle name="常规 8 22 7" xfId="45194"/>
    <cellStyle name="常规 8 17 7" xfId="45195"/>
    <cellStyle name="常规 8 22 8" xfId="45196"/>
    <cellStyle name="常规 8 17 8" xfId="45197"/>
    <cellStyle name="常规 8 22 8 2" xfId="45198"/>
    <cellStyle name="常规 8 17 8 2" xfId="45199"/>
    <cellStyle name="常规 8 22 9" xfId="45200"/>
    <cellStyle name="常规 8 17 9" xfId="45201"/>
    <cellStyle name="常规 8 22 9 2" xfId="45202"/>
    <cellStyle name="常规 8 17 9 2" xfId="45203"/>
    <cellStyle name="常规 8 23" xfId="45204"/>
    <cellStyle name="常规 8 18" xfId="45205"/>
    <cellStyle name="常规 8 23 11" xfId="45206"/>
    <cellStyle name="常规 8 18 11" xfId="45207"/>
    <cellStyle name="常规 8 23 12" xfId="45208"/>
    <cellStyle name="常规 8 18 12" xfId="45209"/>
    <cellStyle name="常规 8 23 13" xfId="45210"/>
    <cellStyle name="常规 8 18 13" xfId="45211"/>
    <cellStyle name="常规 8 23 14" xfId="45212"/>
    <cellStyle name="常规 8 18 14" xfId="45213"/>
    <cellStyle name="常规 8 23 15" xfId="45214"/>
    <cellStyle name="常规 8 18 20" xfId="45215"/>
    <cellStyle name="常规 8 18 15" xfId="45216"/>
    <cellStyle name="常规 8 23 16" xfId="45217"/>
    <cellStyle name="常规 8 18 21" xfId="45218"/>
    <cellStyle name="常规 8 18 16" xfId="45219"/>
    <cellStyle name="常规 8 23 17" xfId="45220"/>
    <cellStyle name="常规 8 18 22" xfId="45221"/>
    <cellStyle name="常规 8 18 17" xfId="45222"/>
    <cellStyle name="常规 8 23 18" xfId="45223"/>
    <cellStyle name="常规 8 18 23" xfId="45224"/>
    <cellStyle name="常规 8 18 18" xfId="45225"/>
    <cellStyle name="常规 8 18 19" xfId="45226"/>
    <cellStyle name="常规 8 23 2" xfId="45227"/>
    <cellStyle name="常规 8 18 2" xfId="45228"/>
    <cellStyle name="常规 8 23 2 2" xfId="45229"/>
    <cellStyle name="常规 8 18 2 2" xfId="45230"/>
    <cellStyle name="常规 8 23 2 2 2" xfId="45231"/>
    <cellStyle name="常规 8 18 2 2 2" xfId="45232"/>
    <cellStyle name="常规 8 23 2 3" xfId="45233"/>
    <cellStyle name="常规 8 18 2 3" xfId="45234"/>
    <cellStyle name="常规 8 23 2 3 2" xfId="45235"/>
    <cellStyle name="常规 8 18 2 3 2" xfId="45236"/>
    <cellStyle name="常规 8 23 2 4" xfId="45237"/>
    <cellStyle name="常规 8 18 2 4" xfId="45238"/>
    <cellStyle name="常规 8 23 3" xfId="45239"/>
    <cellStyle name="常规 8 18 3" xfId="45240"/>
    <cellStyle name="常规 8 23 3 2" xfId="45241"/>
    <cellStyle name="常规 8 18 3 2" xfId="45242"/>
    <cellStyle name="常规 8 23 3 2 2" xfId="45243"/>
    <cellStyle name="常规 8 18 3 2 2" xfId="45244"/>
    <cellStyle name="常规 8 23 3 3" xfId="45245"/>
    <cellStyle name="常规 8 18 3 3" xfId="45246"/>
    <cellStyle name="常规 8 23 3 3 2" xfId="45247"/>
    <cellStyle name="常规 8 18 3 3 2" xfId="45248"/>
    <cellStyle name="常规 8 23 3 4" xfId="45249"/>
    <cellStyle name="常规 8 18 3 4" xfId="45250"/>
    <cellStyle name="常规 8 23 4" xfId="45251"/>
    <cellStyle name="常规 8 18 4" xfId="45252"/>
    <cellStyle name="常规 8 23 4 3 2" xfId="45253"/>
    <cellStyle name="常规 8 18 4 3 2" xfId="45254"/>
    <cellStyle name="常规 8 23 4 4" xfId="45255"/>
    <cellStyle name="常规 8 18 4 4" xfId="45256"/>
    <cellStyle name="常规 8 23 5" xfId="45257"/>
    <cellStyle name="常规 8 18 5" xfId="45258"/>
    <cellStyle name="常规 8 23 6" xfId="45259"/>
    <cellStyle name="常规 8 18 6" xfId="45260"/>
    <cellStyle name="常规 8 23 6 2" xfId="45261"/>
    <cellStyle name="常规 8 18 6 2" xfId="45262"/>
    <cellStyle name="常规 8 23 7" xfId="45263"/>
    <cellStyle name="常规 8 18 7" xfId="45264"/>
    <cellStyle name="常规 8 23 7 2" xfId="45265"/>
    <cellStyle name="常规 8 18 7 2" xfId="45266"/>
    <cellStyle name="常规 8 23 8" xfId="45267"/>
    <cellStyle name="常规 8 18 8" xfId="45268"/>
    <cellStyle name="常规 8 23 8 2" xfId="45269"/>
    <cellStyle name="常规 8 18 8 2" xfId="45270"/>
    <cellStyle name="常规 8 23 9" xfId="45271"/>
    <cellStyle name="常规 8 18 9" xfId="45272"/>
    <cellStyle name="常规 8 23 9 2" xfId="45273"/>
    <cellStyle name="常规 8 18 9 2" xfId="45274"/>
    <cellStyle name="常规 8 24" xfId="45275"/>
    <cellStyle name="常规 8 19" xfId="45276"/>
    <cellStyle name="常规 8 24 10" xfId="45277"/>
    <cellStyle name="常规 8 19 10" xfId="45278"/>
    <cellStyle name="常规 8 24 11" xfId="45279"/>
    <cellStyle name="常规 8 19 11" xfId="45280"/>
    <cellStyle name="常规 8 24 11 2" xfId="45281"/>
    <cellStyle name="常规 8 19 11 2" xfId="45282"/>
    <cellStyle name="常规 8 24 12" xfId="45283"/>
    <cellStyle name="常规 8 19 12" xfId="45284"/>
    <cellStyle name="常规 8 24 12 2" xfId="45285"/>
    <cellStyle name="常规 8 19 12 2" xfId="45286"/>
    <cellStyle name="常规 8 24 13" xfId="45287"/>
    <cellStyle name="常规 8 19 13" xfId="45288"/>
    <cellStyle name="常规 8 24 13 2" xfId="45289"/>
    <cellStyle name="常规 8 19 13 2" xfId="45290"/>
    <cellStyle name="常规 8 24 14" xfId="45291"/>
    <cellStyle name="常规 8 19 14" xfId="45292"/>
    <cellStyle name="常规 8 24 14 2" xfId="45293"/>
    <cellStyle name="常规 8 19 14 2" xfId="45294"/>
    <cellStyle name="常规 8 24 15" xfId="45295"/>
    <cellStyle name="常规 8 19 20" xfId="45296"/>
    <cellStyle name="常规 8 19 15" xfId="45297"/>
    <cellStyle name="常规 8 24 15 2" xfId="45298"/>
    <cellStyle name="常规 8 19 15 2" xfId="45299"/>
    <cellStyle name="常规 8 24 16" xfId="45300"/>
    <cellStyle name="常规 8 19 21" xfId="45301"/>
    <cellStyle name="常规 8 19 16" xfId="45302"/>
    <cellStyle name="常规 8 24 16 2" xfId="45303"/>
    <cellStyle name="常规 8 19 16 2" xfId="45304"/>
    <cellStyle name="常规 8 24 17" xfId="45305"/>
    <cellStyle name="常规 8 19 22" xfId="45306"/>
    <cellStyle name="常规 8 19 17" xfId="45307"/>
    <cellStyle name="常规 8 24 17 2" xfId="45308"/>
    <cellStyle name="常规 8 19 17 2" xfId="45309"/>
    <cellStyle name="常规 8 24 18" xfId="45310"/>
    <cellStyle name="常规 8 19 23" xfId="45311"/>
    <cellStyle name="常规 8 19 18" xfId="45312"/>
    <cellStyle name="常规 8 19 18 2" xfId="45313"/>
    <cellStyle name="常规 8 19 19" xfId="45314"/>
    <cellStyle name="常规 8 24 2" xfId="45315"/>
    <cellStyle name="常规 8 19 2" xfId="45316"/>
    <cellStyle name="常规 8 24 2 2" xfId="45317"/>
    <cellStyle name="常规 8 19 2 2" xfId="45318"/>
    <cellStyle name="常规 8 24 2 2 2" xfId="45319"/>
    <cellStyle name="常规 8 19 2 2 2" xfId="45320"/>
    <cellStyle name="常规 8 24 2 3" xfId="45321"/>
    <cellStyle name="常规 8 19 2 3" xfId="45322"/>
    <cellStyle name="常规 8 24 2 3 2" xfId="45323"/>
    <cellStyle name="常规 8 19 2 3 2" xfId="45324"/>
    <cellStyle name="常规 8 24 2 4" xfId="45325"/>
    <cellStyle name="常规 8 19 2 4" xfId="45326"/>
    <cellStyle name="常规 8 24 3" xfId="45327"/>
    <cellStyle name="常规 8 19 3" xfId="45328"/>
    <cellStyle name="常规 8 24 3 2" xfId="45329"/>
    <cellStyle name="常规 8 19 3 2" xfId="45330"/>
    <cellStyle name="常规 8 24 3 2 2" xfId="45331"/>
    <cellStyle name="常规 8 19 3 2 2" xfId="45332"/>
    <cellStyle name="常规 8 24 3 3" xfId="45333"/>
    <cellStyle name="常规 8 19 3 3" xfId="45334"/>
    <cellStyle name="常规 8 24 3 3 2" xfId="45335"/>
    <cellStyle name="常规 8 19 3 3 2" xfId="45336"/>
    <cellStyle name="常规 8 24 3 4" xfId="45337"/>
    <cellStyle name="常规 8 19 3 4" xfId="45338"/>
    <cellStyle name="常规 8 24 4" xfId="45339"/>
    <cellStyle name="常规 8 19 4" xfId="45340"/>
    <cellStyle name="常规 8 24 4 2" xfId="45341"/>
    <cellStyle name="常规 8 19 4 2" xfId="45342"/>
    <cellStyle name="常规 8 24 4 2 2" xfId="45343"/>
    <cellStyle name="常规 8 19 4 2 2" xfId="45344"/>
    <cellStyle name="常规 8 24 4 3" xfId="45345"/>
    <cellStyle name="常规 8 19 4 3" xfId="45346"/>
    <cellStyle name="常规 8 24 4 3 2" xfId="45347"/>
    <cellStyle name="常规 8 19 4 3 2" xfId="45348"/>
    <cellStyle name="常规 8 24 4 4" xfId="45349"/>
    <cellStyle name="常规 8 19 4 4" xfId="45350"/>
    <cellStyle name="常规 8 24 5" xfId="45351"/>
    <cellStyle name="常规 8 19 5" xfId="45352"/>
    <cellStyle name="常规 8 24 5 2" xfId="45353"/>
    <cellStyle name="常规 8 19 5 2" xfId="45354"/>
    <cellStyle name="常规 8 24 6" xfId="45355"/>
    <cellStyle name="常规 8 19 6" xfId="45356"/>
    <cellStyle name="常规 8 24 6 2" xfId="45357"/>
    <cellStyle name="常规 8 19 6 2" xfId="45358"/>
    <cellStyle name="常规 8 24 7" xfId="45359"/>
    <cellStyle name="常规 8 19 7" xfId="45360"/>
    <cellStyle name="常规 8 24 7 2" xfId="45361"/>
    <cellStyle name="常规 8 19 7 2" xfId="45362"/>
    <cellStyle name="常规 8 24 8" xfId="45363"/>
    <cellStyle name="常规 8 19 8" xfId="45364"/>
    <cellStyle name="常规 8 24 8 2" xfId="45365"/>
    <cellStyle name="常规 8 19 8 2" xfId="45366"/>
    <cellStyle name="常规 8 24 9" xfId="45367"/>
    <cellStyle name="常规 8 19 9" xfId="45368"/>
    <cellStyle name="常规 8 24 9 2" xfId="45369"/>
    <cellStyle name="常规 8 19 9 2" xfId="45370"/>
    <cellStyle name="常规 8 2 10" xfId="45371"/>
    <cellStyle name="常规 8 2 10 2" xfId="45372"/>
    <cellStyle name="常规 8 2 10 2 2" xfId="45373"/>
    <cellStyle name="常规 8 2 10 3 2" xfId="45374"/>
    <cellStyle name="常规 8 2 10 4" xfId="45375"/>
    <cellStyle name="常规 8 2 11" xfId="45376"/>
    <cellStyle name="常规 8 2 11 2" xfId="45377"/>
    <cellStyle name="常规 8 2 11 2 2" xfId="45378"/>
    <cellStyle name="常规 8 2 11 3" xfId="45379"/>
    <cellStyle name="常规 8 2 11 3 2" xfId="45380"/>
    <cellStyle name="常规 8 2 11 4" xfId="45381"/>
    <cellStyle name="常规 8 2 12" xfId="45382"/>
    <cellStyle name="常规 8 2 12 2" xfId="45383"/>
    <cellStyle name="常规 8 2 12 3" xfId="45384"/>
    <cellStyle name="常规 8 2 12 4" xfId="45385"/>
    <cellStyle name="常规 8 2 13" xfId="45386"/>
    <cellStyle name="常规 8 2 13 2" xfId="45387"/>
    <cellStyle name="常规 8 2 23 2" xfId="45388"/>
    <cellStyle name="常规 8 2 18 2" xfId="45389"/>
    <cellStyle name="常规 8 2 24" xfId="45390"/>
    <cellStyle name="常规 8 2 19" xfId="45391"/>
    <cellStyle name="常规 8 2 24 2" xfId="45392"/>
    <cellStyle name="常规 8 2 19 2" xfId="45393"/>
    <cellStyle name="常规 8 2 2 10" xfId="45394"/>
    <cellStyle name="常规 8 2 2 11" xfId="45395"/>
    <cellStyle name="常规 8 2 2 12" xfId="45396"/>
    <cellStyle name="常规 8 2 2 13" xfId="45397"/>
    <cellStyle name="常规 8 2 2 2" xfId="45398"/>
    <cellStyle name="常规 8 2 2 2 10" xfId="45399"/>
    <cellStyle name="常规 8 2 2 2 11" xfId="45400"/>
    <cellStyle name="常规 8 2 2 2 12" xfId="45401"/>
    <cellStyle name="常规 8 2 2 2 2" xfId="45402"/>
    <cellStyle name="常规 8 2 2 2 2 2" xfId="45403"/>
    <cellStyle name="常规 8 2 2 2 2 3" xfId="45404"/>
    <cellStyle name="常规 8 2 2 2 2 4" xfId="45405"/>
    <cellStyle name="常规 8 2 2 2 2 5" xfId="45406"/>
    <cellStyle name="常规 8 2 2 2 2 6" xfId="45407"/>
    <cellStyle name="常规 8 2 2 2 2 7" xfId="45408"/>
    <cellStyle name="常规 8 2 2 2 2 8" xfId="45409"/>
    <cellStyle name="常规 8 2 2 2 3" xfId="45410"/>
    <cellStyle name="常规 8 2 2 2 4" xfId="45411"/>
    <cellStyle name="常规 8 2 2 2 5" xfId="45412"/>
    <cellStyle name="常规 8 2 2 2 6" xfId="45413"/>
    <cellStyle name="常规 8 2 2 2 7" xfId="45414"/>
    <cellStyle name="常规 8 2 2 2 7 2" xfId="45415"/>
    <cellStyle name="常规 8 2 2 2 8" xfId="45416"/>
    <cellStyle name="常规 8 2 2 2 9" xfId="45417"/>
    <cellStyle name="常规 8 2 2 3" xfId="45418"/>
    <cellStyle name="常规 8 2 2 3 2" xfId="45419"/>
    <cellStyle name="常规 8 2 2 3 2 2" xfId="45420"/>
    <cellStyle name="常规 8 2 2 3 3" xfId="45421"/>
    <cellStyle name="常规 8 2 2 3 4" xfId="45422"/>
    <cellStyle name="常规 8 2 2 3 5" xfId="45423"/>
    <cellStyle name="常规 8 2 2 3 6" xfId="45424"/>
    <cellStyle name="常规 8 2 2 3 7" xfId="45425"/>
    <cellStyle name="常规 8 2 2 3 8" xfId="45426"/>
    <cellStyle name="常规 8 2 2 4" xfId="45427"/>
    <cellStyle name="常规 8 2 2 4 2" xfId="45428"/>
    <cellStyle name="常规 8 2 2 4 2 2" xfId="45429"/>
    <cellStyle name="常规 8 2 2 4 3" xfId="45430"/>
    <cellStyle name="常规 8 2 2 4 4" xfId="45431"/>
    <cellStyle name="常规 8 2 2 4 5" xfId="45432"/>
    <cellStyle name="常规 8 2 2 4 6" xfId="45433"/>
    <cellStyle name="常规 8 2 2 4 7" xfId="45434"/>
    <cellStyle name="常规 8 2 2 4 8" xfId="45435"/>
    <cellStyle name="常规 8 2 2 5" xfId="45436"/>
    <cellStyle name="常规 8 2 2 5 2" xfId="45437"/>
    <cellStyle name="常规 8 2 2 5 2 2" xfId="45438"/>
    <cellStyle name="常规 8 2 2 5 2 3" xfId="45439"/>
    <cellStyle name="常规 8 2 2 5 2 4" xfId="45440"/>
    <cellStyle name="常规 8 2 2 5 2 5" xfId="45441"/>
    <cellStyle name="常规 8 2 2 5 2 6" xfId="45442"/>
    <cellStyle name="常规 8 2 2 5 2 7" xfId="45443"/>
    <cellStyle name="常规 8 2 2 5 2 8" xfId="45444"/>
    <cellStyle name="常规 8 2 2 5 3" xfId="45445"/>
    <cellStyle name="常规 8 2 2 5 3 2" xfId="45446"/>
    <cellStyle name="常规 8 2 2 5 4" xfId="45447"/>
    <cellStyle name="常规 8 2 2 5 5" xfId="45448"/>
    <cellStyle name="常规 8 2 2 5 6" xfId="45449"/>
    <cellStyle name="常规 8 2 2 5 7" xfId="45450"/>
    <cellStyle name="常规 8 2 2 5 8" xfId="45451"/>
    <cellStyle name="常规 8 2 2 6" xfId="45452"/>
    <cellStyle name="常规 8 2 2 6 2" xfId="45453"/>
    <cellStyle name="常规 8 2 2 6 2 2" xfId="45454"/>
    <cellStyle name="常规 8 2 2 6 3" xfId="45455"/>
    <cellStyle name="常规 8 2 2 6 4" xfId="45456"/>
    <cellStyle name="常规 8 2 2 6 5" xfId="45457"/>
    <cellStyle name="常规 8 2 2 6 6" xfId="45458"/>
    <cellStyle name="常规 8 2 2 6 7" xfId="45459"/>
    <cellStyle name="常规 8 2 2 6 8" xfId="45460"/>
    <cellStyle name="常规 8 2 2 7" xfId="45461"/>
    <cellStyle name="常规 8 2 2 8" xfId="45462"/>
    <cellStyle name="常规 8 2 2 8 2" xfId="45463"/>
    <cellStyle name="常规 8 2 2 9" xfId="45464"/>
    <cellStyle name="常规 8 2 25" xfId="45465"/>
    <cellStyle name="常规 8 2 25 2" xfId="45466"/>
    <cellStyle name="常规 8 2 26" xfId="45467"/>
    <cellStyle name="常规 8 2 26 2" xfId="45468"/>
    <cellStyle name="常规 8 2 27" xfId="45469"/>
    <cellStyle name="常规 8 2 27 2" xfId="45470"/>
    <cellStyle name="常规 8 2 28" xfId="45471"/>
    <cellStyle name="常规 8 2 28 2" xfId="45472"/>
    <cellStyle name="常规 8 2 29" xfId="45473"/>
    <cellStyle name="常规 8 2 3" xfId="45474"/>
    <cellStyle name="常规 8 2 3 2" xfId="45475"/>
    <cellStyle name="常规 8 2 3 2 2" xfId="45476"/>
    <cellStyle name="常规 8 2 3 3" xfId="45477"/>
    <cellStyle name="常规 8 2 3 3 2" xfId="45478"/>
    <cellStyle name="常规 8 2 3 4" xfId="45479"/>
    <cellStyle name="常规 8 2 3 4 2" xfId="45480"/>
    <cellStyle name="常规 8 2 3 5" xfId="45481"/>
    <cellStyle name="常规 8 2 3 6" xfId="45482"/>
    <cellStyle name="常规 8 2 3 7" xfId="45483"/>
    <cellStyle name="常规 8 2 3 8" xfId="45484"/>
    <cellStyle name="常规 8 2 3 9" xfId="45485"/>
    <cellStyle name="常规 8 2 4" xfId="45486"/>
    <cellStyle name="常规 8 2 4 2" xfId="45487"/>
    <cellStyle name="常规 8 2 4 2 2" xfId="45488"/>
    <cellStyle name="常规 8 2 4 3" xfId="45489"/>
    <cellStyle name="常规 8 2 4 3 2" xfId="45490"/>
    <cellStyle name="常规 8 2 4 4" xfId="45491"/>
    <cellStyle name="常规 8 2 4 4 2" xfId="45492"/>
    <cellStyle name="常规 8 2 4 5" xfId="45493"/>
    <cellStyle name="常规 8 2 4 6" xfId="45494"/>
    <cellStyle name="常规 8 2 4 7" xfId="45495"/>
    <cellStyle name="常规 8 2 4 8" xfId="45496"/>
    <cellStyle name="常规 8 2 4 9" xfId="45497"/>
    <cellStyle name="常规 8 2 5" xfId="45498"/>
    <cellStyle name="常规 8 2 5 2" xfId="45499"/>
    <cellStyle name="常规 8 2 5 2 2" xfId="45500"/>
    <cellStyle name="常规 8 2 5 3" xfId="45501"/>
    <cellStyle name="常规 8 2 5 3 2" xfId="45502"/>
    <cellStyle name="常规 8 2 5 4" xfId="45503"/>
    <cellStyle name="常规 8 2 5 4 2" xfId="45504"/>
    <cellStyle name="常规 8 2 5 5" xfId="45505"/>
    <cellStyle name="常规 8 2 5 6" xfId="45506"/>
    <cellStyle name="常规 8 2 5 7" xfId="45507"/>
    <cellStyle name="常规 8 2 5 8" xfId="45508"/>
    <cellStyle name="常规 8 2 5 9" xfId="45509"/>
    <cellStyle name="常规 8 2 6" xfId="45510"/>
    <cellStyle name="常规 8 2 6 2" xfId="45511"/>
    <cellStyle name="常规 8 2 6 2 2" xfId="45512"/>
    <cellStyle name="常规 8 2 6 3" xfId="45513"/>
    <cellStyle name="常规 8 2 6 3 2" xfId="45514"/>
    <cellStyle name="常规 8 2 6 4" xfId="45515"/>
    <cellStyle name="常规 8 2 7" xfId="45516"/>
    <cellStyle name="常规 8 2 7 2" xfId="45517"/>
    <cellStyle name="常规 8 2 7 2 2" xfId="45518"/>
    <cellStyle name="常规 8 2 7 3" xfId="45519"/>
    <cellStyle name="常规 8 2 7 3 2" xfId="45520"/>
    <cellStyle name="常规 8 2 7 4" xfId="45521"/>
    <cellStyle name="常规 8 2 8" xfId="45522"/>
    <cellStyle name="常规 8 2 8 2" xfId="45523"/>
    <cellStyle name="常规 8 2 8 2 2" xfId="45524"/>
    <cellStyle name="常规 8 2 8 3" xfId="45525"/>
    <cellStyle name="常规 8 2 8 3 2" xfId="45526"/>
    <cellStyle name="常规 8 2 8 4" xfId="45527"/>
    <cellStyle name="常规 8 2 9" xfId="45528"/>
    <cellStyle name="常规 8 2 9 2" xfId="45529"/>
    <cellStyle name="常规 8 2 9 2 2" xfId="45530"/>
    <cellStyle name="常规 8 2 9 3" xfId="45531"/>
    <cellStyle name="常规 8 2 9 3 2" xfId="45532"/>
    <cellStyle name="常规 8 2 9 4" xfId="45533"/>
    <cellStyle name="常规 8 30" xfId="45534"/>
    <cellStyle name="常规 8 25" xfId="45535"/>
    <cellStyle name="常规 8 30 10" xfId="45536"/>
    <cellStyle name="常规 8 25 10" xfId="45537"/>
    <cellStyle name="常规 8 30 10 2" xfId="45538"/>
    <cellStyle name="常规 8 25 10 2" xfId="45539"/>
    <cellStyle name="常规 8 30 11" xfId="45540"/>
    <cellStyle name="常规 8 25 11" xfId="45541"/>
    <cellStyle name="常规 8 30 11 2" xfId="45542"/>
    <cellStyle name="常规 8 25 11 2" xfId="45543"/>
    <cellStyle name="常规 8 30 12" xfId="45544"/>
    <cellStyle name="常规 8 25 12" xfId="45545"/>
    <cellStyle name="常规 8 30 12 2" xfId="45546"/>
    <cellStyle name="常规 8 25 12 2" xfId="45547"/>
    <cellStyle name="常规 8 30 13" xfId="45548"/>
    <cellStyle name="常规 8 25 13" xfId="45549"/>
    <cellStyle name="常规 8 30 14" xfId="45550"/>
    <cellStyle name="常规 8 25 14" xfId="45551"/>
    <cellStyle name="常规 8 30 15" xfId="45552"/>
    <cellStyle name="常规 8 25 15" xfId="45553"/>
    <cellStyle name="常规 8 30 16" xfId="45554"/>
    <cellStyle name="常规 8 25 16" xfId="45555"/>
    <cellStyle name="常规 8 30 17" xfId="45556"/>
    <cellStyle name="常规 8 25 17" xfId="45557"/>
    <cellStyle name="常规 8 30 18" xfId="45558"/>
    <cellStyle name="常规 8 25 18" xfId="45559"/>
    <cellStyle name="常规 8 30 2" xfId="45560"/>
    <cellStyle name="常规 8 25 2" xfId="45561"/>
    <cellStyle name="常规 8 30 2 2" xfId="45562"/>
    <cellStyle name="常规 8 25 2 2" xfId="45563"/>
    <cellStyle name="常规 8 30 2 2 2" xfId="45564"/>
    <cellStyle name="常规 8 25 2 2 2" xfId="45565"/>
    <cellStyle name="常规 8 30 2 3" xfId="45566"/>
    <cellStyle name="常规 8 25 2 3" xfId="45567"/>
    <cellStyle name="常规 8 30 2 3 2" xfId="45568"/>
    <cellStyle name="常规 8 25 2 3 2" xfId="45569"/>
    <cellStyle name="常规 8 30 2 4" xfId="45570"/>
    <cellStyle name="常规 8 25 2 4" xfId="45571"/>
    <cellStyle name="常规 8 30 3" xfId="45572"/>
    <cellStyle name="常规 8 25 3" xfId="45573"/>
    <cellStyle name="常规 8 30 3 2" xfId="45574"/>
    <cellStyle name="常规 8 25 3 2" xfId="45575"/>
    <cellStyle name="常规 8 30 3 2 2" xfId="45576"/>
    <cellStyle name="常规 8 25 3 2 2" xfId="45577"/>
    <cellStyle name="常规 8 30 3 3" xfId="45578"/>
    <cellStyle name="常规 8 25 3 3" xfId="45579"/>
    <cellStyle name="常规 8 30 3 3 2" xfId="45580"/>
    <cellStyle name="常规 8 25 3 3 2" xfId="45581"/>
    <cellStyle name="常规 8 30 3 4" xfId="45582"/>
    <cellStyle name="常规 8 25 3 4" xfId="45583"/>
    <cellStyle name="常规 8 30 4" xfId="45584"/>
    <cellStyle name="常规 8 25 4" xfId="45585"/>
    <cellStyle name="常规 8 30 4 2" xfId="45586"/>
    <cellStyle name="常规 8 25 4 2" xfId="45587"/>
    <cellStyle name="常规 8 30 4 2 2" xfId="45588"/>
    <cellStyle name="常规 8 25 4 2 2" xfId="45589"/>
    <cellStyle name="常规 8 30 4 3" xfId="45590"/>
    <cellStyle name="常规 8 25 4 3" xfId="45591"/>
    <cellStyle name="常规 8 30 4 3 2" xfId="45592"/>
    <cellStyle name="常规 8 25 4 3 2" xfId="45593"/>
    <cellStyle name="常规 8 30 4 4" xfId="45594"/>
    <cellStyle name="常规 8 25 4 4" xfId="45595"/>
    <cellStyle name="常规 8 30 5" xfId="45596"/>
    <cellStyle name="常规 8 25 5" xfId="45597"/>
    <cellStyle name="常规 8 30 5 2" xfId="45598"/>
    <cellStyle name="常规 8 25 5 2" xfId="45599"/>
    <cellStyle name="常规 8 30 6" xfId="45600"/>
    <cellStyle name="常规 8 25 6" xfId="45601"/>
    <cellStyle name="常规 8 30 6 2" xfId="45602"/>
    <cellStyle name="常规 8 25 6 2" xfId="45603"/>
    <cellStyle name="常规 8 30 7" xfId="45604"/>
    <cellStyle name="常规 8 25 7" xfId="45605"/>
    <cellStyle name="常规 8 30 7 2" xfId="45606"/>
    <cellStyle name="常规 8 25 7 2" xfId="45607"/>
    <cellStyle name="常规 8 30 8" xfId="45608"/>
    <cellStyle name="常规 8 25 8" xfId="45609"/>
    <cellStyle name="常规 8 30 8 2" xfId="45610"/>
    <cellStyle name="常规 8 25 8 2" xfId="45611"/>
    <cellStyle name="常规 8 30 9" xfId="45612"/>
    <cellStyle name="常规 8 25 9" xfId="45613"/>
    <cellStyle name="常规 8 30 9 2" xfId="45614"/>
    <cellStyle name="常规 8 25 9 2" xfId="45615"/>
    <cellStyle name="常规 8 31" xfId="45616"/>
    <cellStyle name="常规 8 26" xfId="45617"/>
    <cellStyle name="常规 8 31 10" xfId="45618"/>
    <cellStyle name="常规 8 26 10" xfId="45619"/>
    <cellStyle name="常规 8 31 10 2" xfId="45620"/>
    <cellStyle name="常规 8 26 10 2" xfId="45621"/>
    <cellStyle name="常规 8 31 11" xfId="45622"/>
    <cellStyle name="常规 8 26 11" xfId="45623"/>
    <cellStyle name="常规 8 31 11 2" xfId="45624"/>
    <cellStyle name="常规 8 26 11 2" xfId="45625"/>
    <cellStyle name="常规 8 31 12" xfId="45626"/>
    <cellStyle name="常规 8 26 12" xfId="45627"/>
    <cellStyle name="常规 8 31 12 2" xfId="45628"/>
    <cellStyle name="常规 8 26 12 2" xfId="45629"/>
    <cellStyle name="常规 8 31 13" xfId="45630"/>
    <cellStyle name="常规 8 26 13" xfId="45631"/>
    <cellStyle name="常规 8 31 14" xfId="45632"/>
    <cellStyle name="常规 8 26 14" xfId="45633"/>
    <cellStyle name="常规 8 31 15" xfId="45634"/>
    <cellStyle name="常规 8 26 15" xfId="45635"/>
    <cellStyle name="常规 8 31 16" xfId="45636"/>
    <cellStyle name="常规 8 26 16" xfId="45637"/>
    <cellStyle name="常规 8 31 17" xfId="45638"/>
    <cellStyle name="常规 8 26 17" xfId="45639"/>
    <cellStyle name="常规 8 31 18" xfId="45640"/>
    <cellStyle name="常规 8 26 18" xfId="45641"/>
    <cellStyle name="常规 8 31 2" xfId="45642"/>
    <cellStyle name="常规 8 26 2" xfId="45643"/>
    <cellStyle name="常规 8 31 2 2" xfId="45644"/>
    <cellStyle name="常规 8 26 2 2" xfId="45645"/>
    <cellStyle name="常规 8 31 2 2 2" xfId="45646"/>
    <cellStyle name="常规 8 26 2 2 2" xfId="45647"/>
    <cellStyle name="常规 8 31 2 3" xfId="45648"/>
    <cellStyle name="常规 8 26 2 3" xfId="45649"/>
    <cellStyle name="常规 8 31 2 3 2" xfId="45650"/>
    <cellStyle name="常规 8 26 2 3 2" xfId="45651"/>
    <cellStyle name="常规 8 31 2 4" xfId="45652"/>
    <cellStyle name="常规 8 26 2 4" xfId="45653"/>
    <cellStyle name="常规 8 31 3" xfId="45654"/>
    <cellStyle name="常规 8 26 3" xfId="45655"/>
    <cellStyle name="常规 8 31 3 2" xfId="45656"/>
    <cellStyle name="常规 8 26 3 2" xfId="45657"/>
    <cellStyle name="常规 8 31 3 2 2" xfId="45658"/>
    <cellStyle name="常规 8 26 3 2 2" xfId="45659"/>
    <cellStyle name="常规 8 31 3 3" xfId="45660"/>
    <cellStyle name="常规 8 26 3 3" xfId="45661"/>
    <cellStyle name="常规 8 31 3 3 2" xfId="45662"/>
    <cellStyle name="常规 8 26 3 3 2" xfId="45663"/>
    <cellStyle name="常规 8 31 3 4" xfId="45664"/>
    <cellStyle name="常规 8 26 3 4" xfId="45665"/>
    <cellStyle name="常规 8 31 4" xfId="45666"/>
    <cellStyle name="常规 8 26 4" xfId="45667"/>
    <cellStyle name="常规 8 31 4 2" xfId="45668"/>
    <cellStyle name="常规 8 26 4 2" xfId="45669"/>
    <cellStyle name="常规 8 31 4 2 2" xfId="45670"/>
    <cellStyle name="常规 8 26 4 2 2" xfId="45671"/>
    <cellStyle name="常规 8 31 4 3" xfId="45672"/>
    <cellStyle name="常规 8 26 4 3" xfId="45673"/>
    <cellStyle name="常规 8 31 4 3 2" xfId="45674"/>
    <cellStyle name="常规 8 26 4 3 2" xfId="45675"/>
    <cellStyle name="常规 8 31 4 4" xfId="45676"/>
    <cellStyle name="常规 8 26 4 4" xfId="45677"/>
    <cellStyle name="常规 8 31 5" xfId="45678"/>
    <cellStyle name="常规 8 26 5" xfId="45679"/>
    <cellStyle name="常规 8 31 5 2" xfId="45680"/>
    <cellStyle name="常规 8 26 5 2" xfId="45681"/>
    <cellStyle name="常规 8 31 6" xfId="45682"/>
    <cellStyle name="常规 8 26 6" xfId="45683"/>
    <cellStyle name="常规 8 31 6 2" xfId="45684"/>
    <cellStyle name="常规 8 26 6 2" xfId="45685"/>
    <cellStyle name="常规 8 31 7" xfId="45686"/>
    <cellStyle name="常规 8 26 7" xfId="45687"/>
    <cellStyle name="常规 8 31 7 2" xfId="45688"/>
    <cellStyle name="常规 8 26 7 2" xfId="45689"/>
    <cellStyle name="常规 8 31 8" xfId="45690"/>
    <cellStyle name="常规 8 26 8" xfId="45691"/>
    <cellStyle name="常规 8 31 8 2" xfId="45692"/>
    <cellStyle name="常规 8 26 8 2" xfId="45693"/>
    <cellStyle name="常规 8 31 9" xfId="45694"/>
    <cellStyle name="常规 8 26 9" xfId="45695"/>
    <cellStyle name="常规 8 31 9 2" xfId="45696"/>
    <cellStyle name="常规 8 26 9 2" xfId="45697"/>
    <cellStyle name="常规 8 32" xfId="45698"/>
    <cellStyle name="常规 8 27" xfId="45699"/>
    <cellStyle name="常规 8 32 10" xfId="45700"/>
    <cellStyle name="常规 8 27 10" xfId="45701"/>
    <cellStyle name="常规 8 32 10 2" xfId="45702"/>
    <cellStyle name="常规 8 27 10 2" xfId="45703"/>
    <cellStyle name="常规 8 32 11" xfId="45704"/>
    <cellStyle name="常规 8 27 11" xfId="45705"/>
    <cellStyle name="常规 8 32 11 2" xfId="45706"/>
    <cellStyle name="常规 8 27 11 2" xfId="45707"/>
    <cellStyle name="常规 8 32 12" xfId="45708"/>
    <cellStyle name="常规 8 27 12" xfId="45709"/>
    <cellStyle name="常规 8 32 12 2" xfId="45710"/>
    <cellStyle name="常规 8 27 12 2" xfId="45711"/>
    <cellStyle name="常规 8 32 13" xfId="45712"/>
    <cellStyle name="常规 8 27 13" xfId="45713"/>
    <cellStyle name="常规 8 32 14" xfId="45714"/>
    <cellStyle name="常规 8 27 14" xfId="45715"/>
    <cellStyle name="常规 8 32 14 2" xfId="45716"/>
    <cellStyle name="常规 8 27 14 2" xfId="45717"/>
    <cellStyle name="常规 8 32 15" xfId="45718"/>
    <cellStyle name="常规 8 27 15" xfId="45719"/>
    <cellStyle name="常规 8 32 15 2" xfId="45720"/>
    <cellStyle name="常规 8 27 15 2" xfId="45721"/>
    <cellStyle name="常规 8 32 16" xfId="45722"/>
    <cellStyle name="常规 8 27 16" xfId="45723"/>
    <cellStyle name="常规 8 32 16 2" xfId="45724"/>
    <cellStyle name="常规 8 27 16 2" xfId="45725"/>
    <cellStyle name="常规 8 32 17" xfId="45726"/>
    <cellStyle name="常规 8 27 17" xfId="45727"/>
    <cellStyle name="常规 8 32 17 2" xfId="45728"/>
    <cellStyle name="常规 8 27 17 2" xfId="45729"/>
    <cellStyle name="常规 8 32 18" xfId="45730"/>
    <cellStyle name="常规 8 27 18" xfId="45731"/>
    <cellStyle name="常规 8 32 2" xfId="45732"/>
    <cellStyle name="常规 8 27 2" xfId="45733"/>
    <cellStyle name="常规 8 32 2 2" xfId="45734"/>
    <cellStyle name="常规 8 27 2 2" xfId="45735"/>
    <cellStyle name="常规 8 32 2 2 2" xfId="45736"/>
    <cellStyle name="常规 8 27 2 2 2" xfId="45737"/>
    <cellStyle name="常规 8 32 2 3" xfId="45738"/>
    <cellStyle name="常规 8 27 2 3" xfId="45739"/>
    <cellStyle name="常规 8 32 2 3 2" xfId="45740"/>
    <cellStyle name="常规 8 27 2 3 2" xfId="45741"/>
    <cellStyle name="常规 8 32 2 4" xfId="45742"/>
    <cellStyle name="常规 8 27 2 4" xfId="45743"/>
    <cellStyle name="常规 8 32 3" xfId="45744"/>
    <cellStyle name="常规 8 27 3" xfId="45745"/>
    <cellStyle name="常规 8 32 3 2" xfId="45746"/>
    <cellStyle name="常规 8 27 3 2" xfId="45747"/>
    <cellStyle name="常规 8 32 3 2 2" xfId="45748"/>
    <cellStyle name="常规 8 27 3 2 2" xfId="45749"/>
    <cellStyle name="常规 8 32 3 3" xfId="45750"/>
    <cellStyle name="常规 8 27 3 3" xfId="45751"/>
    <cellStyle name="常规 8 32 3 3 2" xfId="45752"/>
    <cellStyle name="常规 8 27 3 3 2" xfId="45753"/>
    <cellStyle name="常规 8 32 3 4" xfId="45754"/>
    <cellStyle name="常规 8 27 3 4" xfId="45755"/>
    <cellStyle name="常规 8 32 4" xfId="45756"/>
    <cellStyle name="常规 8 27 4" xfId="45757"/>
    <cellStyle name="常规 8 32 4 2" xfId="45758"/>
    <cellStyle name="常规 8 27 4 2" xfId="45759"/>
    <cellStyle name="常规 8 32 4 2 2" xfId="45760"/>
    <cellStyle name="常规 8 27 4 2 2" xfId="45761"/>
    <cellStyle name="常规 8 32 4 3" xfId="45762"/>
    <cellStyle name="常规 8 27 4 3" xfId="45763"/>
    <cellStyle name="常规 8 32 4 3 2" xfId="45764"/>
    <cellStyle name="常规 8 27 4 3 2" xfId="45765"/>
    <cellStyle name="常规 8 32 4 4" xfId="45766"/>
    <cellStyle name="常规 8 27 4 4" xfId="45767"/>
    <cellStyle name="常规 8 32 5" xfId="45768"/>
    <cellStyle name="常规 8 27 5" xfId="45769"/>
    <cellStyle name="常规 8 32 5 2" xfId="45770"/>
    <cellStyle name="常规 8 27 5 2" xfId="45771"/>
    <cellStyle name="常规 8 32 6" xfId="45772"/>
    <cellStyle name="常规 8 27 6" xfId="45773"/>
    <cellStyle name="常规 8 32 6 2" xfId="45774"/>
    <cellStyle name="常规 8 27 6 2" xfId="45775"/>
    <cellStyle name="常规 8 32 7" xfId="45776"/>
    <cellStyle name="常规 8 27 7" xfId="45777"/>
    <cellStyle name="常规 8 32 7 2" xfId="45778"/>
    <cellStyle name="常规 8 27 7 2" xfId="45779"/>
    <cellStyle name="常规 8 32 8" xfId="45780"/>
    <cellStyle name="常规 8 27 8" xfId="45781"/>
    <cellStyle name="常规 8 32 8 2" xfId="45782"/>
    <cellStyle name="常规 8 27 8 2" xfId="45783"/>
    <cellStyle name="常规 8 32 9" xfId="45784"/>
    <cellStyle name="常规 8 27 9" xfId="45785"/>
    <cellStyle name="常规 8 32 9 2" xfId="45786"/>
    <cellStyle name="常规 8 27 9 2" xfId="45787"/>
    <cellStyle name="常规 8 33" xfId="45788"/>
    <cellStyle name="常规 8 28" xfId="45789"/>
    <cellStyle name="常规 8 33 10 2" xfId="45790"/>
    <cellStyle name="常规 8 28 10 2" xfId="45791"/>
    <cellStyle name="常规 8 33 11" xfId="45792"/>
    <cellStyle name="常规 8 28 11" xfId="45793"/>
    <cellStyle name="常规 8 33 11 2" xfId="45794"/>
    <cellStyle name="常规 8 28 11 2" xfId="45795"/>
    <cellStyle name="常规 8 33 12" xfId="45796"/>
    <cellStyle name="常规 8 28 12" xfId="45797"/>
    <cellStyle name="常规 8 33 12 2" xfId="45798"/>
    <cellStyle name="常规 8 28 12 2" xfId="45799"/>
    <cellStyle name="常规 8 33 13" xfId="45800"/>
    <cellStyle name="常规 8 28 13" xfId="45801"/>
    <cellStyle name="常规 8 33 2" xfId="45802"/>
    <cellStyle name="常规 8 28 2" xfId="45803"/>
    <cellStyle name="常规 8 33 2 2" xfId="45804"/>
    <cellStyle name="常规 8 28 2 2" xfId="45805"/>
    <cellStyle name="常规 8 33 2 2 2" xfId="45806"/>
    <cellStyle name="常规 8 28 2 2 2" xfId="45807"/>
    <cellStyle name="常规 8 33 2 3" xfId="45808"/>
    <cellStyle name="常规 8 28 2 3" xfId="45809"/>
    <cellStyle name="常规 8 33 2 3 2" xfId="45810"/>
    <cellStyle name="常规 8 28 2 3 2" xfId="45811"/>
    <cellStyle name="常规 8 33 2 4" xfId="45812"/>
    <cellStyle name="常规 8 28 2 4" xfId="45813"/>
    <cellStyle name="常规 8 33 3" xfId="45814"/>
    <cellStyle name="常规 8 28 3" xfId="45815"/>
    <cellStyle name="常规 8 33 3 2" xfId="45816"/>
    <cellStyle name="常规 8 28 3 2" xfId="45817"/>
    <cellStyle name="常规 8 33 3 2 2" xfId="45818"/>
    <cellStyle name="常规 8 28 3 2 2" xfId="45819"/>
    <cellStyle name="常规 8 33 3 3" xfId="45820"/>
    <cellStyle name="常规 8 28 3 3" xfId="45821"/>
    <cellStyle name="常规 8 33 3 3 2" xfId="45822"/>
    <cellStyle name="常规 8 28 3 3 2" xfId="45823"/>
    <cellStyle name="常规 8 33 3 4" xfId="45824"/>
    <cellStyle name="常规 8 28 3 4" xfId="45825"/>
    <cellStyle name="常规 8 33 4" xfId="45826"/>
    <cellStyle name="常规 8 28 4" xfId="45827"/>
    <cellStyle name="常规 8 33 4 2" xfId="45828"/>
    <cellStyle name="常规 8 28 4 2" xfId="45829"/>
    <cellStyle name="常规 8 33 4 2 2" xfId="45830"/>
    <cellStyle name="常规 8 28 4 2 2" xfId="45831"/>
    <cellStyle name="常规 8 33 4 3" xfId="45832"/>
    <cellStyle name="常规 8 28 4 3" xfId="45833"/>
    <cellStyle name="常规 8 33 4 3 2" xfId="45834"/>
    <cellStyle name="常规 8 28 4 3 2" xfId="45835"/>
    <cellStyle name="常规 8 33 4 4" xfId="45836"/>
    <cellStyle name="常规 8 28 4 4" xfId="45837"/>
    <cellStyle name="常规 8 33 5" xfId="45838"/>
    <cellStyle name="常规 8 28 5" xfId="45839"/>
    <cellStyle name="常规 8 33 5 2" xfId="45840"/>
    <cellStyle name="常规 8 28 5 2" xfId="45841"/>
    <cellStyle name="常规 8 33 6" xfId="45842"/>
    <cellStyle name="常规 8 28 6" xfId="45843"/>
    <cellStyle name="常规 8 33 6 2" xfId="45844"/>
    <cellStyle name="常规 8 28 6 2" xfId="45845"/>
    <cellStyle name="常规 8 33 7" xfId="45846"/>
    <cellStyle name="常规 8 28 7" xfId="45847"/>
    <cellStyle name="常规 8 33 8" xfId="45848"/>
    <cellStyle name="常规 8 28 8" xfId="45849"/>
    <cellStyle name="常规 8 33 8 2" xfId="45850"/>
    <cellStyle name="常规 8 28 8 2" xfId="45851"/>
    <cellStyle name="常规 8 33 9" xfId="45852"/>
    <cellStyle name="常规 8 28 9" xfId="45853"/>
    <cellStyle name="常规 8 33 9 2" xfId="45854"/>
    <cellStyle name="常规 8 28 9 2" xfId="45855"/>
    <cellStyle name="常规 8 34" xfId="45856"/>
    <cellStyle name="常规 8 29" xfId="45857"/>
    <cellStyle name="计算 2 2 3 5" xfId="45858"/>
    <cellStyle name="常规 8 34 10" xfId="45859"/>
    <cellStyle name="常规 8 29 10" xfId="45860"/>
    <cellStyle name="常规 8 34 10 2" xfId="45861"/>
    <cellStyle name="常规 8 29 10 2" xfId="45862"/>
    <cellStyle name="计算 2 2 3 6" xfId="45863"/>
    <cellStyle name="常规 8 34 11" xfId="45864"/>
    <cellStyle name="常规 8 29 11" xfId="45865"/>
    <cellStyle name="常规 8 34 11 2" xfId="45866"/>
    <cellStyle name="常规 8 29 11 2" xfId="45867"/>
    <cellStyle name="常规 8 34 12" xfId="45868"/>
    <cellStyle name="常规 8 29 12" xfId="45869"/>
    <cellStyle name="常规 8 34 12 2" xfId="45870"/>
    <cellStyle name="常规 8 29 12 2" xfId="45871"/>
    <cellStyle name="常规 8 34 13" xfId="45872"/>
    <cellStyle name="常规 8 29 13" xfId="45873"/>
    <cellStyle name="常规 8 34 2" xfId="45874"/>
    <cellStyle name="常规 8 29 2" xfId="45875"/>
    <cellStyle name="常规 8 34 2 2" xfId="45876"/>
    <cellStyle name="常规 8 29 2 2" xfId="45877"/>
    <cellStyle name="常规 8 34 2 2 2" xfId="45878"/>
    <cellStyle name="常规 8 29 2 2 2" xfId="45879"/>
    <cellStyle name="常规 8 34 2 3" xfId="45880"/>
    <cellStyle name="常规 8 29 2 3" xfId="45881"/>
    <cellStyle name="常规 8 34 2 3 2" xfId="45882"/>
    <cellStyle name="常规 8 29 2 3 2" xfId="45883"/>
    <cellStyle name="常规 8 34 2 4" xfId="45884"/>
    <cellStyle name="常规 8 29 2 4" xfId="45885"/>
    <cellStyle name="常规 8 34 3" xfId="45886"/>
    <cellStyle name="常规 8 29 3" xfId="45887"/>
    <cellStyle name="常规 8 34 3 2" xfId="45888"/>
    <cellStyle name="常规 8 29 3 2" xfId="45889"/>
    <cellStyle name="常规 8 34 3 2 2" xfId="45890"/>
    <cellStyle name="常规 8 29 3 2 2" xfId="45891"/>
    <cellStyle name="常规 8 34 3 3" xfId="45892"/>
    <cellStyle name="常规 8 29 3 3" xfId="45893"/>
    <cellStyle name="常规 8 34 3 3 2" xfId="45894"/>
    <cellStyle name="常规 8 29 3 3 2" xfId="45895"/>
    <cellStyle name="常规 8 34 3 4" xfId="45896"/>
    <cellStyle name="常规 8 29 3 4" xfId="45897"/>
    <cellStyle name="常规 8 34 4" xfId="45898"/>
    <cellStyle name="常规 8 29 4" xfId="45899"/>
    <cellStyle name="常规 8 34 4 2" xfId="45900"/>
    <cellStyle name="常规 8 29 4 2" xfId="45901"/>
    <cellStyle name="常规 8 34 4 2 2" xfId="45902"/>
    <cellStyle name="常规 8 29 4 2 2" xfId="45903"/>
    <cellStyle name="常规 8 34 4 3" xfId="45904"/>
    <cellStyle name="常规 8 29 4 3" xfId="45905"/>
    <cellStyle name="常规 8 34 4 3 2" xfId="45906"/>
    <cellStyle name="常规 8 29 4 3 2" xfId="45907"/>
    <cellStyle name="常规 8 34 4 4" xfId="45908"/>
    <cellStyle name="常规 8 29 4 4" xfId="45909"/>
    <cellStyle name="常规 8 34 5" xfId="45910"/>
    <cellStyle name="常规 8 29 5" xfId="45911"/>
    <cellStyle name="常规 8 34 5 2" xfId="45912"/>
    <cellStyle name="常规 8 29 5 2" xfId="45913"/>
    <cellStyle name="计算 2 2 10" xfId="45914"/>
    <cellStyle name="常规 8 34 6" xfId="45915"/>
    <cellStyle name="常规 8 29 6" xfId="45916"/>
    <cellStyle name="常规 8 34 6 2" xfId="45917"/>
    <cellStyle name="常规 8 29 6 2" xfId="45918"/>
    <cellStyle name="计算 2 2 11" xfId="45919"/>
    <cellStyle name="常规 8 34 7" xfId="45920"/>
    <cellStyle name="常规 8 29 7" xfId="45921"/>
    <cellStyle name="常规 8 34 7 2" xfId="45922"/>
    <cellStyle name="常规 8 29 7 2" xfId="45923"/>
    <cellStyle name="计算 2 2 12" xfId="45924"/>
    <cellStyle name="常规 8 34 8" xfId="45925"/>
    <cellStyle name="常规 8 29 8" xfId="45926"/>
    <cellStyle name="常规 8 34 8 2" xfId="45927"/>
    <cellStyle name="常规 8 29 8 2" xfId="45928"/>
    <cellStyle name="常规 8 34 9" xfId="45929"/>
    <cellStyle name="常规 8 29 9" xfId="45930"/>
    <cellStyle name="常规 8 34 9 2" xfId="45931"/>
    <cellStyle name="常规 8 29 9 2" xfId="45932"/>
    <cellStyle name="常规 8 3" xfId="45933"/>
    <cellStyle name="常规 8 3 10" xfId="45934"/>
    <cellStyle name="常规 8 3 10 2" xfId="45935"/>
    <cellStyle name="常规 8 3 11" xfId="45936"/>
    <cellStyle name="常规 8 3 11 2" xfId="45937"/>
    <cellStyle name="常规 8 3 12" xfId="45938"/>
    <cellStyle name="常规 8 3 12 2" xfId="45939"/>
    <cellStyle name="常规 8 3 13" xfId="45940"/>
    <cellStyle name="常规 8 3 13 2" xfId="45941"/>
    <cellStyle name="常规 8 3 14" xfId="45942"/>
    <cellStyle name="常规 8 3 14 2" xfId="45943"/>
    <cellStyle name="常规 8 3 20" xfId="45944"/>
    <cellStyle name="常规 8 3 15" xfId="45945"/>
    <cellStyle name="常规 8 3 15 2" xfId="45946"/>
    <cellStyle name="常规 8 3 21" xfId="45947"/>
    <cellStyle name="常规 8 3 16" xfId="45948"/>
    <cellStyle name="常规 8 3 16 2" xfId="45949"/>
    <cellStyle name="常规 8 3 22" xfId="45950"/>
    <cellStyle name="常规 8 3 17" xfId="45951"/>
    <cellStyle name="常规 8 3 22 2" xfId="45952"/>
    <cellStyle name="常规 8 3 17 2" xfId="45953"/>
    <cellStyle name="常规 8 3 24" xfId="45954"/>
    <cellStyle name="常规 8 3 19" xfId="45955"/>
    <cellStyle name="常规 8 3 2" xfId="45956"/>
    <cellStyle name="常规 8 3 2 10" xfId="45957"/>
    <cellStyle name="常规 8 3 2 11" xfId="45958"/>
    <cellStyle name="常规 8 3 2 12" xfId="45959"/>
    <cellStyle name="常规 8 3 2 13" xfId="45960"/>
    <cellStyle name="常规 8 3 2 2" xfId="45961"/>
    <cellStyle name="常规 8 3 2 2 10" xfId="45962"/>
    <cellStyle name="常规 8 3 2 2 11" xfId="45963"/>
    <cellStyle name="常规 8 3 2 2 12" xfId="45964"/>
    <cellStyle name="常规 8 3 2 2 2" xfId="45965"/>
    <cellStyle name="常规 8 3 2 2 2 2" xfId="45966"/>
    <cellStyle name="常规 8 3 2 2 2 2 2" xfId="45967"/>
    <cellStyle name="常规 8 3 2 2 2 3" xfId="45968"/>
    <cellStyle name="常规 8 3 2 2 2 4" xfId="45969"/>
    <cellStyle name="常规 8 3 2 2 2 5" xfId="45970"/>
    <cellStyle name="常规 8 3 2 2 2 6" xfId="45971"/>
    <cellStyle name="常规 8 3 2 2 2 7" xfId="45972"/>
    <cellStyle name="常规 8 3 2 2 2 8" xfId="45973"/>
    <cellStyle name="常规 8 3 2 2 3" xfId="45974"/>
    <cellStyle name="常规 8 3 2 2 4" xfId="45975"/>
    <cellStyle name="常规 8 3 2 2 5" xfId="45976"/>
    <cellStyle name="常规 8 3 2 2 6" xfId="45977"/>
    <cellStyle name="常规 8 3 2 2 7" xfId="45978"/>
    <cellStyle name="常规 8 3 2 2 7 2" xfId="45979"/>
    <cellStyle name="常规 8 3 2 2 8" xfId="45980"/>
    <cellStyle name="常规 8 3 2 2 9" xfId="45981"/>
    <cellStyle name="常规 8 3 2 3 2" xfId="45982"/>
    <cellStyle name="常规 8 3 2 4" xfId="45983"/>
    <cellStyle name="常规 8 3 2 4 2" xfId="45984"/>
    <cellStyle name="常规 8 3 2 5" xfId="45985"/>
    <cellStyle name="常规 8 3 2 6" xfId="45986"/>
    <cellStyle name="常规 8 3 2 8" xfId="45987"/>
    <cellStyle name="常规 8 3 2 8 2" xfId="45988"/>
    <cellStyle name="常规 8 3 2 9" xfId="45989"/>
    <cellStyle name="常规 8 3 25" xfId="45990"/>
    <cellStyle name="常规 8 3 27" xfId="45991"/>
    <cellStyle name="常规 8 3 3" xfId="45992"/>
    <cellStyle name="常规 8 3 3 2" xfId="45993"/>
    <cellStyle name="常规 8 3 3 2 2" xfId="45994"/>
    <cellStyle name="常规 8 3 3 3" xfId="45995"/>
    <cellStyle name="常规 8 3 3 3 2" xfId="45996"/>
    <cellStyle name="常规 8 3 3 4" xfId="45997"/>
    <cellStyle name="常规 8 3 4" xfId="45998"/>
    <cellStyle name="常规 8 3 4 2" xfId="45999"/>
    <cellStyle name="常规 8 3 4 2 2" xfId="46000"/>
    <cellStyle name="常规 8 3 4 3" xfId="46001"/>
    <cellStyle name="常规 8 3 4 3 2" xfId="46002"/>
    <cellStyle name="常规 8 3 4 4" xfId="46003"/>
    <cellStyle name="常规 8 3 5" xfId="46004"/>
    <cellStyle name="常规 8 3 5 2" xfId="46005"/>
    <cellStyle name="常规 8 3 6" xfId="46006"/>
    <cellStyle name="常规 8 3 6 2" xfId="46007"/>
    <cellStyle name="常规 8 3 7" xfId="46008"/>
    <cellStyle name="常规 8 3 7 2" xfId="46009"/>
    <cellStyle name="常规 8 3 8" xfId="46010"/>
    <cellStyle name="常规 8 3 8 2" xfId="46011"/>
    <cellStyle name="常规 8 3 9" xfId="46012"/>
    <cellStyle name="常规 8 3 9 2" xfId="46013"/>
    <cellStyle name="常规 8 40" xfId="46014"/>
    <cellStyle name="常规 8 35" xfId="46015"/>
    <cellStyle name="常规 8 40 10" xfId="46016"/>
    <cellStyle name="常规 8 35 10" xfId="46017"/>
    <cellStyle name="常规 8 40 10 2" xfId="46018"/>
    <cellStyle name="常规 8 35 10 2" xfId="46019"/>
    <cellStyle name="常规 8 40 11" xfId="46020"/>
    <cellStyle name="常规 8 35 11" xfId="46021"/>
    <cellStyle name="常规 8 40 11 2" xfId="46022"/>
    <cellStyle name="常规 8 35 11 2" xfId="46023"/>
    <cellStyle name="常规 8 40 12" xfId="46024"/>
    <cellStyle name="常规 8 35 12" xfId="46025"/>
    <cellStyle name="常规 8 40 12 2" xfId="46026"/>
    <cellStyle name="常规 8 35 12 2" xfId="46027"/>
    <cellStyle name="常规 8 40 13" xfId="46028"/>
    <cellStyle name="常规 8 35 13" xfId="46029"/>
    <cellStyle name="常规 8 40 13 2" xfId="46030"/>
    <cellStyle name="常规 8 35 13 2" xfId="46031"/>
    <cellStyle name="常规 8 40 14" xfId="46032"/>
    <cellStyle name="常规 8 35 14" xfId="46033"/>
    <cellStyle name="常规 8 40 14 2" xfId="46034"/>
    <cellStyle name="常规 8 35 14 2" xfId="46035"/>
    <cellStyle name="常规 8 40 15" xfId="46036"/>
    <cellStyle name="常规 8 35 15" xfId="46037"/>
    <cellStyle name="常规 8 40 15 2" xfId="46038"/>
    <cellStyle name="常规 8 35 15 2" xfId="46039"/>
    <cellStyle name="常规 8 40 16" xfId="46040"/>
    <cellStyle name="常规 8 35 16" xfId="46041"/>
    <cellStyle name="常规 8 40 16 2" xfId="46042"/>
    <cellStyle name="常规 8 35 16 2" xfId="46043"/>
    <cellStyle name="常规 8 40 17" xfId="46044"/>
    <cellStyle name="常规 8 35 17" xfId="46045"/>
    <cellStyle name="常规 8 40 17 2" xfId="46046"/>
    <cellStyle name="常规 8 35 17 2" xfId="46047"/>
    <cellStyle name="常规 8 40 18" xfId="46048"/>
    <cellStyle name="常规 8 35 18" xfId="46049"/>
    <cellStyle name="常规 8 40 2" xfId="46050"/>
    <cellStyle name="常规 8 35 2" xfId="46051"/>
    <cellStyle name="常规 8 40 2 2" xfId="46052"/>
    <cellStyle name="常规 8 35 2 2" xfId="46053"/>
    <cellStyle name="常规 8 40 2 2 2" xfId="46054"/>
    <cellStyle name="常规 8 35 2 2 2" xfId="46055"/>
    <cellStyle name="常规 8 40 2 3" xfId="46056"/>
    <cellStyle name="常规 8 35 2 3" xfId="46057"/>
    <cellStyle name="常规 8 40 2 3 2" xfId="46058"/>
    <cellStyle name="常规 8 35 2 3 2" xfId="46059"/>
    <cellStyle name="常规 8 40 2 4" xfId="46060"/>
    <cellStyle name="常规 8 35 2 4" xfId="46061"/>
    <cellStyle name="常规 8 40 3" xfId="46062"/>
    <cellStyle name="常规 8 35 3" xfId="46063"/>
    <cellStyle name="常规 8 40 3 2" xfId="46064"/>
    <cellStyle name="常规 8 35 3 2" xfId="46065"/>
    <cellStyle name="常规 8 40 3 2 2" xfId="46066"/>
    <cellStyle name="常规 8 35 3 2 2" xfId="46067"/>
    <cellStyle name="常规 8 40 3 3" xfId="46068"/>
    <cellStyle name="常规 8 35 3 3" xfId="46069"/>
    <cellStyle name="常规 8 40 3 3 2" xfId="46070"/>
    <cellStyle name="常规 8 35 3 3 2" xfId="46071"/>
    <cellStyle name="常规 8 40 3 4" xfId="46072"/>
    <cellStyle name="常规 8 35 3 4" xfId="46073"/>
    <cellStyle name="常规 8 40 4" xfId="46074"/>
    <cellStyle name="常规 8 35 4" xfId="46075"/>
    <cellStyle name="常规 8 40 4 2" xfId="46076"/>
    <cellStyle name="常规 8 35 4 2" xfId="46077"/>
    <cellStyle name="常规 8 40 4 2 2" xfId="46078"/>
    <cellStyle name="常规 8 35 4 2 2" xfId="46079"/>
    <cellStyle name="常规 8 40 4 3" xfId="46080"/>
    <cellStyle name="常规 8 35 4 3" xfId="46081"/>
    <cellStyle name="常规 8 40 4 3 2" xfId="46082"/>
    <cellStyle name="常规 8 35 4 3 2" xfId="46083"/>
    <cellStyle name="常规 8 40 4 4" xfId="46084"/>
    <cellStyle name="常规 8 35 4 4" xfId="46085"/>
    <cellStyle name="常规 8 40 5" xfId="46086"/>
    <cellStyle name="常规 8 35 5" xfId="46087"/>
    <cellStyle name="常规 8 40 5 2" xfId="46088"/>
    <cellStyle name="常规 8 35 5 2" xfId="46089"/>
    <cellStyle name="常规 8 40 6" xfId="46090"/>
    <cellStyle name="常规 8 35 6" xfId="46091"/>
    <cellStyle name="常规 8 40 6 2" xfId="46092"/>
    <cellStyle name="常规 8 35 6 2" xfId="46093"/>
    <cellStyle name="常规 8 40 7" xfId="46094"/>
    <cellStyle name="常规 8 35 7" xfId="46095"/>
    <cellStyle name="常规 8 40 7 2" xfId="46096"/>
    <cellStyle name="常规 8 35 7 2" xfId="46097"/>
    <cellStyle name="常规 8 40 8" xfId="46098"/>
    <cellStyle name="常规 8 35 8" xfId="46099"/>
    <cellStyle name="常规 8 40 8 2" xfId="46100"/>
    <cellStyle name="常规 8 35 8 2" xfId="46101"/>
    <cellStyle name="常规 8 40 9" xfId="46102"/>
    <cellStyle name="常规 8 35 9" xfId="46103"/>
    <cellStyle name="常规 8 41" xfId="46104"/>
    <cellStyle name="常规 8 36" xfId="46105"/>
    <cellStyle name="常规 8 41 10" xfId="46106"/>
    <cellStyle name="常规 8 36 10" xfId="46107"/>
    <cellStyle name="常规 8 41 10 2" xfId="46108"/>
    <cellStyle name="常规 8 36 10 2" xfId="46109"/>
    <cellStyle name="常规 8 41 11" xfId="46110"/>
    <cellStyle name="常规 8 36 11" xfId="46111"/>
    <cellStyle name="常规 8 41 11 2" xfId="46112"/>
    <cellStyle name="常规 8 36 11 2" xfId="46113"/>
    <cellStyle name="常规 8 41 12" xfId="46114"/>
    <cellStyle name="常规 8 36 12" xfId="46115"/>
    <cellStyle name="常规 8 41 12 2" xfId="46116"/>
    <cellStyle name="常规 8 36 12 2" xfId="46117"/>
    <cellStyle name="常规 8 41 13" xfId="46118"/>
    <cellStyle name="常规 8 36 13" xfId="46119"/>
    <cellStyle name="常规 8 41 14" xfId="46120"/>
    <cellStyle name="常规 8 36 14" xfId="46121"/>
    <cellStyle name="常规 8 41 15" xfId="46122"/>
    <cellStyle name="常规 8 36 15" xfId="46123"/>
    <cellStyle name="常规 8 41 16" xfId="46124"/>
    <cellStyle name="常规 8 36 16" xfId="46125"/>
    <cellStyle name="常规 8 41 17" xfId="46126"/>
    <cellStyle name="常规 8 36 17" xfId="46127"/>
    <cellStyle name="常规 8 41 18" xfId="46128"/>
    <cellStyle name="常规 8 36 18" xfId="46129"/>
    <cellStyle name="常规 8 41 2" xfId="46130"/>
    <cellStyle name="常规 8 36 2" xfId="46131"/>
    <cellStyle name="常规 8 41 2 2" xfId="46132"/>
    <cellStyle name="常规 8 36 2 2" xfId="46133"/>
    <cellStyle name="常规 8 41 2 2 2" xfId="46134"/>
    <cellStyle name="常规 8 36 2 2 2" xfId="46135"/>
    <cellStyle name="常规 8 41 2 3" xfId="46136"/>
    <cellStyle name="常规 8 36 2 3" xfId="46137"/>
    <cellStyle name="常规 8 41 2 3 2" xfId="46138"/>
    <cellStyle name="常规 8 36 2 3 2" xfId="46139"/>
    <cellStyle name="常规 8 41 2 4" xfId="46140"/>
    <cellStyle name="常规 8 36 2 4" xfId="46141"/>
    <cellStyle name="常规 8 41 3" xfId="46142"/>
    <cellStyle name="常规 8 36 3" xfId="46143"/>
    <cellStyle name="常规 8 41 3 2" xfId="46144"/>
    <cellStyle name="常规 8 36 3 2" xfId="46145"/>
    <cellStyle name="常规 8 41 3 2 2" xfId="46146"/>
    <cellStyle name="常规 8 36 3 2 2" xfId="46147"/>
    <cellStyle name="常规 8 41 3 3" xfId="46148"/>
    <cellStyle name="常规 8 36 3 3" xfId="46149"/>
    <cellStyle name="常规 8 41 3 3 2" xfId="46150"/>
    <cellStyle name="常规 8 36 3 3 2" xfId="46151"/>
    <cellStyle name="常规 8 41 3 4" xfId="46152"/>
    <cellStyle name="常规 8 36 3 4" xfId="46153"/>
    <cellStyle name="常规 8 41 4" xfId="46154"/>
    <cellStyle name="常规 8 36 4" xfId="46155"/>
    <cellStyle name="常规 8 41 4 2" xfId="46156"/>
    <cellStyle name="常规 8 36 4 2" xfId="46157"/>
    <cellStyle name="常规 8 41 4 2 2" xfId="46158"/>
    <cellStyle name="常规 8 36 4 2 2" xfId="46159"/>
    <cellStyle name="常规 8 41 4 3" xfId="46160"/>
    <cellStyle name="常规 8 36 4 3" xfId="46161"/>
    <cellStyle name="常规 8 41 4 3 2" xfId="46162"/>
    <cellStyle name="常规 8 36 4 3 2" xfId="46163"/>
    <cellStyle name="常规 8 41 4 4" xfId="46164"/>
    <cellStyle name="常规 8 36 4 4" xfId="46165"/>
    <cellStyle name="常规 8 41 5" xfId="46166"/>
    <cellStyle name="常规 8 36 5" xfId="46167"/>
    <cellStyle name="常规 8 41 5 2" xfId="46168"/>
    <cellStyle name="常规 8 36 5 2" xfId="46169"/>
    <cellStyle name="常规 8 41 6" xfId="46170"/>
    <cellStyle name="常规 8 36 6" xfId="46171"/>
    <cellStyle name="常规 8 41 6 2" xfId="46172"/>
    <cellStyle name="常规 8 36 6 2" xfId="46173"/>
    <cellStyle name="常规 8 41 7" xfId="46174"/>
    <cellStyle name="常规 8 36 7" xfId="46175"/>
    <cellStyle name="常规 8 41 7 2" xfId="46176"/>
    <cellStyle name="常规 8 36 7 2" xfId="46177"/>
    <cellStyle name="常规 8 41 8" xfId="46178"/>
    <cellStyle name="常规 8 36 8" xfId="46179"/>
    <cellStyle name="常规 8 41 8 2" xfId="46180"/>
    <cellStyle name="常规 8 36 8 2" xfId="46181"/>
    <cellStyle name="常规 8 41 9" xfId="46182"/>
    <cellStyle name="常规 8 36 9" xfId="46183"/>
    <cellStyle name="常规 8 41 9 2" xfId="46184"/>
    <cellStyle name="常规 8 36 9 2" xfId="46185"/>
    <cellStyle name="常规 8 42 10" xfId="46186"/>
    <cellStyle name="常规 8 37 10" xfId="46187"/>
    <cellStyle name="常规 8 42 10 2" xfId="46188"/>
    <cellStyle name="常规 8 37 10 2" xfId="46189"/>
    <cellStyle name="常规 8 42 11" xfId="46190"/>
    <cellStyle name="常规 8 37 11" xfId="46191"/>
    <cellStyle name="常规 8 42 11 2" xfId="46192"/>
    <cellStyle name="常规 8 37 11 2" xfId="46193"/>
    <cellStyle name="常规 8 42 12" xfId="46194"/>
    <cellStyle name="常规 8 37 12" xfId="46195"/>
    <cellStyle name="常规 8 42 12 2" xfId="46196"/>
    <cellStyle name="常规 8 37 12 2" xfId="46197"/>
    <cellStyle name="常规 8 42 13" xfId="46198"/>
    <cellStyle name="常规 8 37 13" xfId="46199"/>
    <cellStyle name="常规 8 42 14" xfId="46200"/>
    <cellStyle name="常规 8 37 14" xfId="46201"/>
    <cellStyle name="常规 8 42 15" xfId="46202"/>
    <cellStyle name="常规 8 37 15" xfId="46203"/>
    <cellStyle name="常规 8 42 16" xfId="46204"/>
    <cellStyle name="常规 8 37 16" xfId="46205"/>
    <cellStyle name="常规 8 42 17" xfId="46206"/>
    <cellStyle name="常规 8 37 17" xfId="46207"/>
    <cellStyle name="常规 8 42 18" xfId="46208"/>
    <cellStyle name="常规 8 37 18" xfId="46209"/>
    <cellStyle name="常规 8 42 2 2 2" xfId="46210"/>
    <cellStyle name="常规 8 37 2 2 2" xfId="46211"/>
    <cellStyle name="常规 8 42 2 3" xfId="46212"/>
    <cellStyle name="常规 8 37 2 3" xfId="46213"/>
    <cellStyle name="常规 8 42 2 3 2" xfId="46214"/>
    <cellStyle name="常规 8 37 2 3 2" xfId="46215"/>
    <cellStyle name="常规 8 42 2 4" xfId="46216"/>
    <cellStyle name="常规 8 37 2 4" xfId="46217"/>
    <cellStyle name="常规 8 42 3 2 2" xfId="46218"/>
    <cellStyle name="常规 8 37 3 2 2" xfId="46219"/>
    <cellStyle name="常规 8 42 3 3" xfId="46220"/>
    <cellStyle name="常规 8 37 3 3" xfId="46221"/>
    <cellStyle name="常规 8 42 3 3 2" xfId="46222"/>
    <cellStyle name="常规 8 37 3 3 2" xfId="46223"/>
    <cellStyle name="常规 8 42 3 4" xfId="46224"/>
    <cellStyle name="常规 8 37 3 4" xfId="46225"/>
    <cellStyle name="常规 8 42 4 2" xfId="46226"/>
    <cellStyle name="常规 8 37 4 2" xfId="46227"/>
    <cellStyle name="常规 8 42 4 2 2" xfId="46228"/>
    <cellStyle name="常规 8 37 4 2 2" xfId="46229"/>
    <cellStyle name="常规 8 42 4 3" xfId="46230"/>
    <cellStyle name="常规 8 37 4 3" xfId="46231"/>
    <cellStyle name="常规 8 42 4 3 2" xfId="46232"/>
    <cellStyle name="常规 8 37 4 3 2" xfId="46233"/>
    <cellStyle name="常规 8 42 4 4" xfId="46234"/>
    <cellStyle name="常规 8 37 4 4" xfId="46235"/>
    <cellStyle name="常规 8 42 5 2" xfId="46236"/>
    <cellStyle name="常规 8 37 5 2" xfId="46237"/>
    <cellStyle name="常规 8 42 6" xfId="46238"/>
    <cellStyle name="常规 8 37 6" xfId="46239"/>
    <cellStyle name="常规 8 42 6 2" xfId="46240"/>
    <cellStyle name="常规 8 37 6 2" xfId="46241"/>
    <cellStyle name="常规 8 42 7" xfId="46242"/>
    <cellStyle name="常规 8 37 7" xfId="46243"/>
    <cellStyle name="常规 8 42 7 2" xfId="46244"/>
    <cellStyle name="常规 8 37 7 2" xfId="46245"/>
    <cellStyle name="常规 8 42 8" xfId="46246"/>
    <cellStyle name="常规 8 37 8" xfId="46247"/>
    <cellStyle name="常规 8 42 8 2" xfId="46248"/>
    <cellStyle name="常规 8 37 8 2" xfId="46249"/>
    <cellStyle name="常规 8 42 9" xfId="46250"/>
    <cellStyle name="常规 8 37 9" xfId="46251"/>
    <cellStyle name="常规 8 42 9 2" xfId="46252"/>
    <cellStyle name="常规 8 37 9 2" xfId="46253"/>
    <cellStyle name="常规 8 43 11" xfId="46254"/>
    <cellStyle name="常规 8 38 11" xfId="46255"/>
    <cellStyle name="常规 8 43 12" xfId="46256"/>
    <cellStyle name="常规 8 38 12" xfId="46257"/>
    <cellStyle name="常规 8 43 13" xfId="46258"/>
    <cellStyle name="常规 8 38 13" xfId="46259"/>
    <cellStyle name="常规 8 43 14" xfId="46260"/>
    <cellStyle name="常规 8 38 14" xfId="46261"/>
    <cellStyle name="常规 8 43 2 2 2" xfId="46262"/>
    <cellStyle name="常规 8 38 2 2 2" xfId="46263"/>
    <cellStyle name="常规 8 43 2 3" xfId="46264"/>
    <cellStyle name="常规 8 38 2 3" xfId="46265"/>
    <cellStyle name="常规 8 43 2 3 2" xfId="46266"/>
    <cellStyle name="常规 8 38 2 3 2" xfId="46267"/>
    <cellStyle name="常规 8 43 2 4" xfId="46268"/>
    <cellStyle name="常规 8 38 2 4" xfId="46269"/>
    <cellStyle name="常规 8 43 3 2 2" xfId="46270"/>
    <cellStyle name="常规 8 38 3 2 2" xfId="46271"/>
    <cellStyle name="常规 8 43 3 3" xfId="46272"/>
    <cellStyle name="常规 8 38 3 3" xfId="46273"/>
    <cellStyle name="常规 8 43 3 3 2" xfId="46274"/>
    <cellStyle name="常规 8 38 3 3 2" xfId="46275"/>
    <cellStyle name="常规 8 43 3 4" xfId="46276"/>
    <cellStyle name="常规 8 38 3 4" xfId="46277"/>
    <cellStyle name="常规 8 43 4 2" xfId="46278"/>
    <cellStyle name="常规 8 38 4 2" xfId="46279"/>
    <cellStyle name="常规 8 43 4 2 2" xfId="46280"/>
    <cellStyle name="常规 8 38 4 2 2" xfId="46281"/>
    <cellStyle name="常规 8 43 4 3" xfId="46282"/>
    <cellStyle name="常规 8 38 4 3" xfId="46283"/>
    <cellStyle name="常规 8 43 4 3 2" xfId="46284"/>
    <cellStyle name="常规 8 38 4 3 2" xfId="46285"/>
    <cellStyle name="常规 8 43 4 4" xfId="46286"/>
    <cellStyle name="常规 8 38 4 4" xfId="46287"/>
    <cellStyle name="常规 8 43 5 2" xfId="46288"/>
    <cellStyle name="常规 8 38 5 2" xfId="46289"/>
    <cellStyle name="常规 8 43 6" xfId="46290"/>
    <cellStyle name="常规 8 38 6" xfId="46291"/>
    <cellStyle name="常规 8 43 6 2" xfId="46292"/>
    <cellStyle name="常规 8 38 6 2" xfId="46293"/>
    <cellStyle name="常规 8 43 7" xfId="46294"/>
    <cellStyle name="常规 8 38 7" xfId="46295"/>
    <cellStyle name="常规 8 43 7 2" xfId="46296"/>
    <cellStyle name="常规 8 38 7 2" xfId="46297"/>
    <cellStyle name="常规 8 43 8" xfId="46298"/>
    <cellStyle name="常规 8 38 8" xfId="46299"/>
    <cellStyle name="常规 8 43 8 2" xfId="46300"/>
    <cellStyle name="常规 8 38 8 2" xfId="46301"/>
    <cellStyle name="常规 8 43 9" xfId="46302"/>
    <cellStyle name="常规 8 38 9" xfId="46303"/>
    <cellStyle name="常规 8 43 9 2" xfId="46304"/>
    <cellStyle name="常规 8 38 9 2" xfId="46305"/>
    <cellStyle name="计算 2 3 3 5" xfId="46306"/>
    <cellStyle name="常规 8 44 10" xfId="46307"/>
    <cellStyle name="常规 8 39 10" xfId="46308"/>
    <cellStyle name="常规 8 44 10 2" xfId="46309"/>
    <cellStyle name="常规 8 39 10 2" xfId="46310"/>
    <cellStyle name="计算 2 3 3 6" xfId="46311"/>
    <cellStyle name="常规 8 44 11" xfId="46312"/>
    <cellStyle name="常规 8 39 11" xfId="46313"/>
    <cellStyle name="常规 8 44 11 2" xfId="46314"/>
    <cellStyle name="常规 8 39 11 2" xfId="46315"/>
    <cellStyle name="常规 8 44 12" xfId="46316"/>
    <cellStyle name="常规 8 39 12" xfId="46317"/>
    <cellStyle name="常规 8 44 12 2" xfId="46318"/>
    <cellStyle name="常规 8 39 12 2" xfId="46319"/>
    <cellStyle name="常规 8 44 13" xfId="46320"/>
    <cellStyle name="常规 8 39 13" xfId="46321"/>
    <cellStyle name="常规 8 44 14" xfId="46322"/>
    <cellStyle name="常规 8 39 14" xfId="46323"/>
    <cellStyle name="常规 8 44 17" xfId="46324"/>
    <cellStyle name="常规 8 39 17" xfId="46325"/>
    <cellStyle name="常规 8 44 18" xfId="46326"/>
    <cellStyle name="常规 8 39 18" xfId="46327"/>
    <cellStyle name="常规 8 44 2 2 2" xfId="46328"/>
    <cellStyle name="常规 8 39 2 2 2" xfId="46329"/>
    <cellStyle name="常规 8 44 2 3" xfId="46330"/>
    <cellStyle name="常规 8 39 2 3" xfId="46331"/>
    <cellStyle name="常规 8 44 2 3 2" xfId="46332"/>
    <cellStyle name="常规 8 39 2 3 2" xfId="46333"/>
    <cellStyle name="常规 8 44 2 4" xfId="46334"/>
    <cellStyle name="常规 8 39 2 4" xfId="46335"/>
    <cellStyle name="常规 8 44 3 2 2" xfId="46336"/>
    <cellStyle name="常规 8 39 3 2 2" xfId="46337"/>
    <cellStyle name="常规 8 44 3 3" xfId="46338"/>
    <cellStyle name="常规 8 39 3 3" xfId="46339"/>
    <cellStyle name="常规 8 44 3 3 2" xfId="46340"/>
    <cellStyle name="常规 8 39 3 3 2" xfId="46341"/>
    <cellStyle name="常规 8 44 3 4" xfId="46342"/>
    <cellStyle name="常规 8 39 3 4" xfId="46343"/>
    <cellStyle name="常规 8 44 4 2" xfId="46344"/>
    <cellStyle name="常规 8 39 4 2" xfId="46345"/>
    <cellStyle name="常规 8 44 4 2 2" xfId="46346"/>
    <cellStyle name="常规 8 39 4 2 2" xfId="46347"/>
    <cellStyle name="常规 8 44 4 3" xfId="46348"/>
    <cellStyle name="常规 8 39 4 3" xfId="46349"/>
    <cellStyle name="常规 8 44 4 3 2" xfId="46350"/>
    <cellStyle name="常规 8 39 4 3 2" xfId="46351"/>
    <cellStyle name="常规 8 44 4 4" xfId="46352"/>
    <cellStyle name="常规 8 39 4 4" xfId="46353"/>
    <cellStyle name="计算 2 3 10" xfId="46354"/>
    <cellStyle name="常规 8 44 6" xfId="46355"/>
    <cellStyle name="常规 8 39 6" xfId="46356"/>
    <cellStyle name="常规 8 44 7" xfId="46357"/>
    <cellStyle name="常规 8 39 7" xfId="46358"/>
    <cellStyle name="常规 8 44 7 2" xfId="46359"/>
    <cellStyle name="常规 8 39 7 2" xfId="46360"/>
    <cellStyle name="常规 8 44 8" xfId="46361"/>
    <cellStyle name="常规 8 39 8" xfId="46362"/>
    <cellStyle name="常规 8 44 8 2" xfId="46363"/>
    <cellStyle name="常规 8 39 8 2" xfId="46364"/>
    <cellStyle name="常规 8 44 9" xfId="46365"/>
    <cellStyle name="常规 8 39 9" xfId="46366"/>
    <cellStyle name="常规 8 44 9 2" xfId="46367"/>
    <cellStyle name="常规 8 39 9 2" xfId="46368"/>
    <cellStyle name="常规 8 4" xfId="46369"/>
    <cellStyle name="常规 8 4 10" xfId="46370"/>
    <cellStyle name="常规 8 4 10 2" xfId="46371"/>
    <cellStyle name="常规 8 4 11" xfId="46372"/>
    <cellStyle name="常规 8 4 11 2" xfId="46373"/>
    <cellStyle name="常规 8 4 12" xfId="46374"/>
    <cellStyle name="常规 8 4 12 2" xfId="46375"/>
    <cellStyle name="常规 8 4 13" xfId="46376"/>
    <cellStyle name="常规 8 4 13 2" xfId="46377"/>
    <cellStyle name="常规 8 4 14" xfId="46378"/>
    <cellStyle name="常规 8 4 14 2" xfId="46379"/>
    <cellStyle name="常规 8 4 20" xfId="46380"/>
    <cellStyle name="常规 8 4 15" xfId="46381"/>
    <cellStyle name="常规 8 4 15 2" xfId="46382"/>
    <cellStyle name="常规 8 4 21" xfId="46383"/>
    <cellStyle name="常规 8 4 16" xfId="46384"/>
    <cellStyle name="常规 8 4 16 2" xfId="46385"/>
    <cellStyle name="常规 8 4 22" xfId="46386"/>
    <cellStyle name="常规 8 4 17" xfId="46387"/>
    <cellStyle name="常规 8 4 22 2" xfId="46388"/>
    <cellStyle name="常规 8 4 17 2" xfId="46389"/>
    <cellStyle name="常规 8 4 24" xfId="46390"/>
    <cellStyle name="常规 8 4 19" xfId="46391"/>
    <cellStyle name="常规 8 4 2" xfId="46392"/>
    <cellStyle name="常规 8 4 2 2" xfId="46393"/>
    <cellStyle name="常规 8 4 2 2 2" xfId="46394"/>
    <cellStyle name="常规 8 4 2 3" xfId="46395"/>
    <cellStyle name="常规 8 4 2 3 2" xfId="46396"/>
    <cellStyle name="常规 8 4 2 4" xfId="46397"/>
    <cellStyle name="常规 8 4 2 4 2" xfId="46398"/>
    <cellStyle name="常规 8 4 2 5" xfId="46399"/>
    <cellStyle name="常规 8 4 2 6" xfId="46400"/>
    <cellStyle name="常规 8 4 2 7" xfId="46401"/>
    <cellStyle name="常规 8 4 2 8" xfId="46402"/>
    <cellStyle name="常规 8 4 2 9" xfId="46403"/>
    <cellStyle name="常规 8 4 25" xfId="46404"/>
    <cellStyle name="常规 8 4 26" xfId="46405"/>
    <cellStyle name="常规 8 4 27" xfId="46406"/>
    <cellStyle name="常规 8 4 28" xfId="46407"/>
    <cellStyle name="常规 8 4 3" xfId="46408"/>
    <cellStyle name="常规 8 4 3 2" xfId="46409"/>
    <cellStyle name="常规 8 4 3 2 2" xfId="46410"/>
    <cellStyle name="常规 8 4 3 3" xfId="46411"/>
    <cellStyle name="常规 8 4 3 3 2" xfId="46412"/>
    <cellStyle name="常规 8 4 3 4" xfId="46413"/>
    <cellStyle name="常规 8 4 3 5" xfId="46414"/>
    <cellStyle name="常规 8 4 4" xfId="46415"/>
    <cellStyle name="常规 8 4 4 2" xfId="46416"/>
    <cellStyle name="常规 8 4 4 2 2" xfId="46417"/>
    <cellStyle name="常规 8 4 4 3" xfId="46418"/>
    <cellStyle name="常规 8 4 4 3 2" xfId="46419"/>
    <cellStyle name="常规 8 4 4 4" xfId="46420"/>
    <cellStyle name="常规 8 4 4 5" xfId="46421"/>
    <cellStyle name="常规 8 4 5 2" xfId="46422"/>
    <cellStyle name="常规 8 4 5 3" xfId="46423"/>
    <cellStyle name="常规 8 4 6 2" xfId="46424"/>
    <cellStyle name="常规 8 4 6 3" xfId="46425"/>
    <cellStyle name="常规 8 4 7 2" xfId="46426"/>
    <cellStyle name="常规 8 4 7 3" xfId="46427"/>
    <cellStyle name="常规 8 4 8 2" xfId="46428"/>
    <cellStyle name="常规 8 4 9 2" xfId="46429"/>
    <cellStyle name="常规 8 45 10" xfId="46430"/>
    <cellStyle name="常规 8 45 10 2" xfId="46431"/>
    <cellStyle name="常规 8 45 11" xfId="46432"/>
    <cellStyle name="常规 8 45 11 2" xfId="46433"/>
    <cellStyle name="常规 8 45 12" xfId="46434"/>
    <cellStyle name="常规 8 45 12 2" xfId="46435"/>
    <cellStyle name="常规 8 45 13" xfId="46436"/>
    <cellStyle name="常规 8 45 14" xfId="46437"/>
    <cellStyle name="常规 8 45 15" xfId="46438"/>
    <cellStyle name="常规 8 45 16" xfId="46439"/>
    <cellStyle name="常规 8 45 17" xfId="46440"/>
    <cellStyle name="常规 8 45 17 2" xfId="46441"/>
    <cellStyle name="常规 8 45 18" xfId="46442"/>
    <cellStyle name="常规 8 50 2 2" xfId="46443"/>
    <cellStyle name="常规 8 45 2 2" xfId="46444"/>
    <cellStyle name="常规 8 45 2 2 2" xfId="46445"/>
    <cellStyle name="常规 8 45 2 3" xfId="46446"/>
    <cellStyle name="常规 8 45 2 3 2" xfId="46447"/>
    <cellStyle name="常规 8 45 2 4" xfId="46448"/>
    <cellStyle name="常规 8 50 3 2" xfId="46449"/>
    <cellStyle name="常规 8 45 3 2" xfId="46450"/>
    <cellStyle name="常规 8 45 3 2 2" xfId="46451"/>
    <cellStyle name="常规 8 45 3 3" xfId="46452"/>
    <cellStyle name="常规 8 45 3 3 2" xfId="46453"/>
    <cellStyle name="常规 8 45 3 4" xfId="46454"/>
    <cellStyle name="常规 8 50 4" xfId="46455"/>
    <cellStyle name="常规 8 45 4" xfId="46456"/>
    <cellStyle name="常规 8 45 4 2" xfId="46457"/>
    <cellStyle name="常规 8 45 4 2 2" xfId="46458"/>
    <cellStyle name="常规 8 45 4 3" xfId="46459"/>
    <cellStyle name="常规 8 45 4 3 2" xfId="46460"/>
    <cellStyle name="常规 8 45 4 4" xfId="46461"/>
    <cellStyle name="常规 8 45 5" xfId="46462"/>
    <cellStyle name="常规 8 45 5 2" xfId="46463"/>
    <cellStyle name="常规 8 45 6" xfId="46464"/>
    <cellStyle name="常规 8 45 6 2" xfId="46465"/>
    <cellStyle name="常规 8 45 7" xfId="46466"/>
    <cellStyle name="常规 8 45 7 2" xfId="46467"/>
    <cellStyle name="常规 8 45 8" xfId="46468"/>
    <cellStyle name="常规 8 45 8 2" xfId="46469"/>
    <cellStyle name="常规 8 45 9" xfId="46470"/>
    <cellStyle name="常规 8 45 9 2" xfId="46471"/>
    <cellStyle name="常规 8 46 10" xfId="46472"/>
    <cellStyle name="常规 8 46 10 2" xfId="46473"/>
    <cellStyle name="常规 8 46 11" xfId="46474"/>
    <cellStyle name="常规 8 46 11 2" xfId="46475"/>
    <cellStyle name="常规 8 46 12" xfId="46476"/>
    <cellStyle name="常规 8 46 12 2" xfId="46477"/>
    <cellStyle name="常规 8 46 13" xfId="46478"/>
    <cellStyle name="常规 8 46 13 2" xfId="46479"/>
    <cellStyle name="常规 8 46 14" xfId="46480"/>
    <cellStyle name="常规 8 46 14 2" xfId="46481"/>
    <cellStyle name="常规 8 46 15" xfId="46482"/>
    <cellStyle name="常规 8 46 15 2" xfId="46483"/>
    <cellStyle name="常规 8 46 16" xfId="46484"/>
    <cellStyle name="常规 8 46 16 2" xfId="46485"/>
    <cellStyle name="常规 8 46 17" xfId="46486"/>
    <cellStyle name="常规 8 46 17 2" xfId="46487"/>
    <cellStyle name="常规 8 46 18" xfId="46488"/>
    <cellStyle name="常规 8 51 2 2" xfId="46489"/>
    <cellStyle name="常规 8 46 2 2" xfId="46490"/>
    <cellStyle name="常规 8 46 2 2 2" xfId="46491"/>
    <cellStyle name="常规 8 46 2 3" xfId="46492"/>
    <cellStyle name="常规 8 46 2 3 2" xfId="46493"/>
    <cellStyle name="常规 8 46 2 4" xfId="46494"/>
    <cellStyle name="常规 8 51 3 2" xfId="46495"/>
    <cellStyle name="常规 8 46 3 2" xfId="46496"/>
    <cellStyle name="常规 8 46 3 2 2" xfId="46497"/>
    <cellStyle name="常规 8 46 3 3" xfId="46498"/>
    <cellStyle name="常规 8 46 3 3 2" xfId="46499"/>
    <cellStyle name="常规 8 46 3 4" xfId="46500"/>
    <cellStyle name="常规 8 51 4" xfId="46501"/>
    <cellStyle name="常规 8 46 4" xfId="46502"/>
    <cellStyle name="常规 8 46 4 2" xfId="46503"/>
    <cellStyle name="常规 8 46 4 2 2" xfId="46504"/>
    <cellStyle name="常规 8 46 4 3" xfId="46505"/>
    <cellStyle name="常规 8 46 4 3 2" xfId="46506"/>
    <cellStyle name="常规 8 46 4 4" xfId="46507"/>
    <cellStyle name="常规 8 46 5" xfId="46508"/>
    <cellStyle name="常规 8 46 6" xfId="46509"/>
    <cellStyle name="常规 8 46 6 2" xfId="46510"/>
    <cellStyle name="常规 8 46 7" xfId="46511"/>
    <cellStyle name="常规 8 46 7 2" xfId="46512"/>
    <cellStyle name="常规 8 46 8" xfId="46513"/>
    <cellStyle name="常规 8 46 8 2" xfId="46514"/>
    <cellStyle name="常规 8 46 9" xfId="46515"/>
    <cellStyle name="常规 8 46 9 2" xfId="46516"/>
    <cellStyle name="常规 8 47 10" xfId="46517"/>
    <cellStyle name="常规 8 47 10 2" xfId="46518"/>
    <cellStyle name="常规 8 47 11 2" xfId="46519"/>
    <cellStyle name="常规 8 47 12" xfId="46520"/>
    <cellStyle name="常规 8 47 12 2" xfId="46521"/>
    <cellStyle name="常规 8 47 13" xfId="46522"/>
    <cellStyle name="常规 8 47 13 2" xfId="46523"/>
    <cellStyle name="常规 8 47 14" xfId="46524"/>
    <cellStyle name="常规 8 47 14 2" xfId="46525"/>
    <cellStyle name="常规 8 47 15" xfId="46526"/>
    <cellStyle name="常规 8 47 15 2" xfId="46527"/>
    <cellStyle name="常规 8 47 16" xfId="46528"/>
    <cellStyle name="常规 8 47 16 2" xfId="46529"/>
    <cellStyle name="常规 8 47 17" xfId="46530"/>
    <cellStyle name="常规 8 47 17 2" xfId="46531"/>
    <cellStyle name="常规 8 47 18" xfId="46532"/>
    <cellStyle name="常规 8 52 2 2" xfId="46533"/>
    <cellStyle name="常规 8 47 2 2" xfId="46534"/>
    <cellStyle name="常规 8 47 2 2 2" xfId="46535"/>
    <cellStyle name="常规 8 47 2 3" xfId="46536"/>
    <cellStyle name="常规 8 47 2 3 2" xfId="46537"/>
    <cellStyle name="常规 8 47 2 4" xfId="46538"/>
    <cellStyle name="常规 8 52 3 2" xfId="46539"/>
    <cellStyle name="常规 8 47 3 2" xfId="46540"/>
    <cellStyle name="常规 8 47 3 2 2" xfId="46541"/>
    <cellStyle name="常规 8 47 3 3" xfId="46542"/>
    <cellStyle name="常规 8 47 3 3 2" xfId="46543"/>
    <cellStyle name="常规 8 47 3 4" xfId="46544"/>
    <cellStyle name="常规 8 52 4" xfId="46545"/>
    <cellStyle name="常规 8 47 4" xfId="46546"/>
    <cellStyle name="常规 8 47 4 2" xfId="46547"/>
    <cellStyle name="常规 8 47 4 2 2" xfId="46548"/>
    <cellStyle name="常规 8 47 4 3" xfId="46549"/>
    <cellStyle name="常规 8 47 4 3 2" xfId="46550"/>
    <cellStyle name="常规 8 47 4 4" xfId="46551"/>
    <cellStyle name="常规 8 47 5" xfId="46552"/>
    <cellStyle name="常规 8 47 6" xfId="46553"/>
    <cellStyle name="常规 8 47 6 2" xfId="46554"/>
    <cellStyle name="常规 8 47 7" xfId="46555"/>
    <cellStyle name="常规 8 47 7 2" xfId="46556"/>
    <cellStyle name="常规 8 47 8" xfId="46557"/>
    <cellStyle name="常规 8 47 8 2" xfId="46558"/>
    <cellStyle name="常规 8 47 9" xfId="46559"/>
    <cellStyle name="常规 8 47 9 2" xfId="46560"/>
    <cellStyle name="常规 8 48 10" xfId="46561"/>
    <cellStyle name="常规 8 48 13 2" xfId="46562"/>
    <cellStyle name="常规 8 48 14" xfId="46563"/>
    <cellStyle name="常规 8 48 14 2" xfId="46564"/>
    <cellStyle name="常规 8 53 2 2" xfId="46565"/>
    <cellStyle name="常规 8 48 2 2" xfId="46566"/>
    <cellStyle name="常规 8 48 2 2 2" xfId="46567"/>
    <cellStyle name="常规 8 48 2 3" xfId="46568"/>
    <cellStyle name="常规 8 48 2 4" xfId="46569"/>
    <cellStyle name="常规 8 53 3 2" xfId="46570"/>
    <cellStyle name="常规 8 48 3 2" xfId="46571"/>
    <cellStyle name="常规 8 48 3 2 2" xfId="46572"/>
    <cellStyle name="常规 8 48 3 3" xfId="46573"/>
    <cellStyle name="常规 8 48 3 4" xfId="46574"/>
    <cellStyle name="常规 8 53 4" xfId="46575"/>
    <cellStyle name="常规 8 48 4" xfId="46576"/>
    <cellStyle name="常规 8 48 4 2" xfId="46577"/>
    <cellStyle name="常规 8 48 4 2 2" xfId="46578"/>
    <cellStyle name="常规 8 48 4 3" xfId="46579"/>
    <cellStyle name="常规 8 48 4 3 2" xfId="46580"/>
    <cellStyle name="常规 8 48 4 4" xfId="46581"/>
    <cellStyle name="常规 8 48 5" xfId="46582"/>
    <cellStyle name="常规 8 48 6" xfId="46583"/>
    <cellStyle name="常规 8 48 6 2" xfId="46584"/>
    <cellStyle name="常规 8 48 7" xfId="46585"/>
    <cellStyle name="常规 8 48 7 2" xfId="46586"/>
    <cellStyle name="常规 8 48 8" xfId="46587"/>
    <cellStyle name="常规 8 48 8 2" xfId="46588"/>
    <cellStyle name="常规 8 48 9" xfId="46589"/>
    <cellStyle name="常规 8 48 9 2" xfId="46590"/>
    <cellStyle name="常规 8 49 10" xfId="46591"/>
    <cellStyle name="常规 8 49 10 2" xfId="46592"/>
    <cellStyle name="常规 8 49 11 2" xfId="46593"/>
    <cellStyle name="常规 8 49 12" xfId="46594"/>
    <cellStyle name="常规 8 49 12 2" xfId="46595"/>
    <cellStyle name="常规 8 49 13" xfId="46596"/>
    <cellStyle name="常规 8 49 14" xfId="46597"/>
    <cellStyle name="常规 8 49 14 2" xfId="46598"/>
    <cellStyle name="常规 8 54 2 2" xfId="46599"/>
    <cellStyle name="常规 8 49 2 2" xfId="46600"/>
    <cellStyle name="常规 8 49 2 2 2" xfId="46601"/>
    <cellStyle name="常规 8 49 2 3" xfId="46602"/>
    <cellStyle name="常规 8 49 2 4" xfId="46603"/>
    <cellStyle name="常规 8 54 3 2" xfId="46604"/>
    <cellStyle name="常规 8 49 3 2" xfId="46605"/>
    <cellStyle name="计算 14 3" xfId="46606"/>
    <cellStyle name="常规 8 49 3 2 2" xfId="46607"/>
    <cellStyle name="常规 8 49 3 3" xfId="46608"/>
    <cellStyle name="常规 8 49 3 4" xfId="46609"/>
    <cellStyle name="常规 8 54 4" xfId="46610"/>
    <cellStyle name="常规 8 49 4" xfId="46611"/>
    <cellStyle name="常规 8 49 4 2" xfId="46612"/>
    <cellStyle name="常规 8 49 4 2 2" xfId="46613"/>
    <cellStyle name="常规 8 49 4 3" xfId="46614"/>
    <cellStyle name="常规 8 49 4 3 2" xfId="46615"/>
    <cellStyle name="常规 8 49 4 4" xfId="46616"/>
    <cellStyle name="常规 8 49 5" xfId="46617"/>
    <cellStyle name="常规 8 49 6" xfId="46618"/>
    <cellStyle name="常规 8 49 6 2" xfId="46619"/>
    <cellStyle name="常规 8 49 7" xfId="46620"/>
    <cellStyle name="常规 8 49 7 2" xfId="46621"/>
    <cellStyle name="常规 8 49 8" xfId="46622"/>
    <cellStyle name="常规 8 49 8 2" xfId="46623"/>
    <cellStyle name="常规 8 49 9" xfId="46624"/>
    <cellStyle name="常规 8 49 9 2" xfId="46625"/>
    <cellStyle name="常规 8 5" xfId="46626"/>
    <cellStyle name="常规 8 5 10 2" xfId="46627"/>
    <cellStyle name="常规 8 5 11" xfId="46628"/>
    <cellStyle name="常规 8 5 11 2" xfId="46629"/>
    <cellStyle name="常规 8 5 12" xfId="46630"/>
    <cellStyle name="常规 8 5 12 2" xfId="46631"/>
    <cellStyle name="常规 8 5 13" xfId="46632"/>
    <cellStyle name="常规 8 5 13 2" xfId="46633"/>
    <cellStyle name="常规 8 5 14" xfId="46634"/>
    <cellStyle name="常规 8 5 14 2" xfId="46635"/>
    <cellStyle name="常规 8 5 20" xfId="46636"/>
    <cellStyle name="常规 8 5 15" xfId="46637"/>
    <cellStyle name="常规 8 5 15 2" xfId="46638"/>
    <cellStyle name="常规 8 5 21" xfId="46639"/>
    <cellStyle name="常规 8 5 16" xfId="46640"/>
    <cellStyle name="常规 8 5 16 2" xfId="46641"/>
    <cellStyle name="常规 8 5 17 2" xfId="46642"/>
    <cellStyle name="常规 8 5 18 2" xfId="46643"/>
    <cellStyle name="常规 8 5 19" xfId="46644"/>
    <cellStyle name="常规 8 5 2" xfId="46645"/>
    <cellStyle name="常规 8 5 2 2" xfId="46646"/>
    <cellStyle name="常规 8 5 2 2 2" xfId="46647"/>
    <cellStyle name="常规 8 5 2 3" xfId="46648"/>
    <cellStyle name="常规 8 5 2 3 2" xfId="46649"/>
    <cellStyle name="常规 8 5 2 4" xfId="46650"/>
    <cellStyle name="常规 8 5 3" xfId="46651"/>
    <cellStyle name="常规 8 5 3 2" xfId="46652"/>
    <cellStyle name="常规 8 5 3 3" xfId="46653"/>
    <cellStyle name="常规 8 5 3 4" xfId="46654"/>
    <cellStyle name="常规 8 5 4 2" xfId="46655"/>
    <cellStyle name="常规 8 5 4 2 2" xfId="46656"/>
    <cellStyle name="常规 8 5 4 3" xfId="46657"/>
    <cellStyle name="常规 8 5 4 3 2" xfId="46658"/>
    <cellStyle name="常规 8 5 4 4" xfId="46659"/>
    <cellStyle name="常规 8 5 5" xfId="46660"/>
    <cellStyle name="常规 8 5 5 2" xfId="46661"/>
    <cellStyle name="常规 8 5 6" xfId="46662"/>
    <cellStyle name="常规 8 5 6 2" xfId="46663"/>
    <cellStyle name="常规 8 5 7" xfId="46664"/>
    <cellStyle name="常规 8 5 7 2" xfId="46665"/>
    <cellStyle name="常规 8 5 8" xfId="46666"/>
    <cellStyle name="常规 8 5 8 2" xfId="46667"/>
    <cellStyle name="常规 8 5 9" xfId="46668"/>
    <cellStyle name="常规 8 5 9 2" xfId="46669"/>
    <cellStyle name="常规 8 60" xfId="46670"/>
    <cellStyle name="常规 8 55" xfId="46671"/>
    <cellStyle name="常规 8 60 2" xfId="46672"/>
    <cellStyle name="常规 8 55 2" xfId="46673"/>
    <cellStyle name="常规 8 60 2 2" xfId="46674"/>
    <cellStyle name="常规 8 55 2 2" xfId="46675"/>
    <cellStyle name="常规 8 60 3" xfId="46676"/>
    <cellStyle name="常规 8 55 3" xfId="46677"/>
    <cellStyle name="常规 8 60 3 2" xfId="46678"/>
    <cellStyle name="常规 8 55 3 2" xfId="46679"/>
    <cellStyle name="常规 8 60 4" xfId="46680"/>
    <cellStyle name="常规 8 55 4" xfId="46681"/>
    <cellStyle name="常规 8 61" xfId="46682"/>
    <cellStyle name="常规 8 56" xfId="46683"/>
    <cellStyle name="常规 8 61 2" xfId="46684"/>
    <cellStyle name="常规 8 56 2" xfId="46685"/>
    <cellStyle name="常规 8 56 2 2" xfId="46686"/>
    <cellStyle name="常规 8 56 3" xfId="46687"/>
    <cellStyle name="常规 8 56 3 2" xfId="46688"/>
    <cellStyle name="常规 8 56 4" xfId="46689"/>
    <cellStyle name="常规 8 62" xfId="46690"/>
    <cellStyle name="常规 8 57" xfId="46691"/>
    <cellStyle name="常规 8 62 2" xfId="46692"/>
    <cellStyle name="常规 8 57 2" xfId="46693"/>
    <cellStyle name="常规 8 57 2 2" xfId="46694"/>
    <cellStyle name="常规 8 57 3" xfId="46695"/>
    <cellStyle name="常规 8 57 3 2" xfId="46696"/>
    <cellStyle name="常规 8 57 4" xfId="46697"/>
    <cellStyle name="常规 8 63" xfId="46698"/>
    <cellStyle name="常规 8 58" xfId="46699"/>
    <cellStyle name="常规 8 63 2" xfId="46700"/>
    <cellStyle name="常规 8 58 2" xfId="46701"/>
    <cellStyle name="常规 8 58 2 2" xfId="46702"/>
    <cellStyle name="常规 8 58 3" xfId="46703"/>
    <cellStyle name="常规 8 58 3 2" xfId="46704"/>
    <cellStyle name="常规 8 58 4" xfId="46705"/>
    <cellStyle name="常规 8 64" xfId="46706"/>
    <cellStyle name="常规 8 59" xfId="46707"/>
    <cellStyle name="常规 8 64 2" xfId="46708"/>
    <cellStyle name="常规 8 59 2" xfId="46709"/>
    <cellStyle name="常规 8 59 2 2" xfId="46710"/>
    <cellStyle name="常规 8 59 3" xfId="46711"/>
    <cellStyle name="常规 8 59 3 2" xfId="46712"/>
    <cellStyle name="常规 8 59 4" xfId="46713"/>
    <cellStyle name="常规 8 6" xfId="46714"/>
    <cellStyle name="常规 8 6 10" xfId="46715"/>
    <cellStyle name="常规 8 6 10 2" xfId="46716"/>
    <cellStyle name="常规 8 6 11" xfId="46717"/>
    <cellStyle name="常规 8 6 11 2" xfId="46718"/>
    <cellStyle name="常规 8 6 12" xfId="46719"/>
    <cellStyle name="常规 8 6 12 2" xfId="46720"/>
    <cellStyle name="常规 8 6 13" xfId="46721"/>
    <cellStyle name="常规 8 6 14" xfId="46722"/>
    <cellStyle name="常规 8 6 14 2" xfId="46723"/>
    <cellStyle name="常规 8 6 20" xfId="46724"/>
    <cellStyle name="常规 8 6 15" xfId="46725"/>
    <cellStyle name="常规 8 6 15 2" xfId="46726"/>
    <cellStyle name="常规 8 6 21" xfId="46727"/>
    <cellStyle name="常规 8 6 16" xfId="46728"/>
    <cellStyle name="常规 8 6 16 2" xfId="46729"/>
    <cellStyle name="常规 8 6 22" xfId="46730"/>
    <cellStyle name="常规 8 6 17" xfId="46731"/>
    <cellStyle name="常规 8 6 17 2" xfId="46732"/>
    <cellStyle name="常规 8 6 23" xfId="46733"/>
    <cellStyle name="常规 8 6 18" xfId="46734"/>
    <cellStyle name="常规 8 6 18 2" xfId="46735"/>
    <cellStyle name="常规 8 6 19" xfId="46736"/>
    <cellStyle name="常规 8 6 2" xfId="46737"/>
    <cellStyle name="常规 8 6 2 10" xfId="46738"/>
    <cellStyle name="常规 8 6 2 2" xfId="46739"/>
    <cellStyle name="常规 8 6 2 2 2" xfId="46740"/>
    <cellStyle name="常规 8 6 2 2 2 2" xfId="46741"/>
    <cellStyle name="常规 8 6 2 2 3" xfId="46742"/>
    <cellStyle name="常规 8 6 2 2 4" xfId="46743"/>
    <cellStyle name="常规 8 6 2 2 5" xfId="46744"/>
    <cellStyle name="常规 8 6 2 2 6" xfId="46745"/>
    <cellStyle name="常规 8 6 2 2 7" xfId="46746"/>
    <cellStyle name="常规 8 6 2 2 8" xfId="46747"/>
    <cellStyle name="常规 8 6 2 3" xfId="46748"/>
    <cellStyle name="常规 8 6 2 3 2" xfId="46749"/>
    <cellStyle name="常规 8 6 2 4" xfId="46750"/>
    <cellStyle name="常规 8 6 2 4 2" xfId="46751"/>
    <cellStyle name="常规 8 6 2 5" xfId="46752"/>
    <cellStyle name="常规 8 6 2 5 2" xfId="46753"/>
    <cellStyle name="常规 8 6 2 6" xfId="46754"/>
    <cellStyle name="常规 8 6 2 7" xfId="46755"/>
    <cellStyle name="常规 8 6 2 8" xfId="46756"/>
    <cellStyle name="常规 8 6 2 9" xfId="46757"/>
    <cellStyle name="常规 8 6 3" xfId="46758"/>
    <cellStyle name="常规 8 6 3 2" xfId="46759"/>
    <cellStyle name="常规 8 6 3 2 2" xfId="46760"/>
    <cellStyle name="常规 8 6 3 3" xfId="46761"/>
    <cellStyle name="常规 8 6 3 3 2" xfId="46762"/>
    <cellStyle name="常规 8 6 3 4" xfId="46763"/>
    <cellStyle name="常规 8 6 4" xfId="46764"/>
    <cellStyle name="常规 8 6 4 2" xfId="46765"/>
    <cellStyle name="常规 8 6 4 2 2" xfId="46766"/>
    <cellStyle name="常规 8 6 4 3" xfId="46767"/>
    <cellStyle name="常规 8 6 4 3 2" xfId="46768"/>
    <cellStyle name="常规 8 6 4 4" xfId="46769"/>
    <cellStyle name="常规 8 6 5" xfId="46770"/>
    <cellStyle name="常规 8 6 5 2" xfId="46771"/>
    <cellStyle name="常规 8 6 6" xfId="46772"/>
    <cellStyle name="常规 8 6 6 2" xfId="46773"/>
    <cellStyle name="常规 8 6 7" xfId="46774"/>
    <cellStyle name="常规 8 6 7 2" xfId="46775"/>
    <cellStyle name="常规 8 6 8" xfId="46776"/>
    <cellStyle name="常规 8 6 8 2" xfId="46777"/>
    <cellStyle name="常规 8 6 9" xfId="46778"/>
    <cellStyle name="常规 8 6 9 2" xfId="46779"/>
    <cellStyle name="常规 8 70" xfId="46780"/>
    <cellStyle name="常规 8 65" xfId="46781"/>
    <cellStyle name="常规 8 70 2" xfId="46782"/>
    <cellStyle name="常规 8 65 2" xfId="46783"/>
    <cellStyle name="常规 8 71" xfId="46784"/>
    <cellStyle name="常规 8 66" xfId="46785"/>
    <cellStyle name="常规 8 71 2" xfId="46786"/>
    <cellStyle name="常规 8 66 2" xfId="46787"/>
    <cellStyle name="常规 8 72" xfId="46788"/>
    <cellStyle name="常规 8 67" xfId="46789"/>
    <cellStyle name="常规 8 72 2" xfId="46790"/>
    <cellStyle name="常规 8 67 2" xfId="46791"/>
    <cellStyle name="常规 8 73 2" xfId="46792"/>
    <cellStyle name="常规 8 68 2" xfId="46793"/>
    <cellStyle name="常规 8 74" xfId="46794"/>
    <cellStyle name="常规 8 69" xfId="46795"/>
    <cellStyle name="常规 8 74 2" xfId="46796"/>
    <cellStyle name="常规 8 69 2" xfId="46797"/>
    <cellStyle name="常规 8 7" xfId="46798"/>
    <cellStyle name="常规 8 7 10" xfId="46799"/>
    <cellStyle name="常规 8 7 10 2" xfId="46800"/>
    <cellStyle name="常规 8 7 11" xfId="46801"/>
    <cellStyle name="常规 8 7 11 2" xfId="46802"/>
    <cellStyle name="常规 8 7 12" xfId="46803"/>
    <cellStyle name="常规 8 7 12 2" xfId="46804"/>
    <cellStyle name="常规 8 7 13" xfId="46805"/>
    <cellStyle name="常规 8 7 13 2" xfId="46806"/>
    <cellStyle name="常规 8 7 20" xfId="46807"/>
    <cellStyle name="常规 8 7 15" xfId="46808"/>
    <cellStyle name="常规 8 7 15 2" xfId="46809"/>
    <cellStyle name="常规 8 7 21" xfId="46810"/>
    <cellStyle name="常规 8 7 16" xfId="46811"/>
    <cellStyle name="常规 8 7 16 2" xfId="46812"/>
    <cellStyle name="常规 8 7 22" xfId="46813"/>
    <cellStyle name="常规 8 7 17" xfId="46814"/>
    <cellStyle name="常规 8 7 17 2" xfId="46815"/>
    <cellStyle name="常规 8 7 23" xfId="46816"/>
    <cellStyle name="常规 8 7 18" xfId="46817"/>
    <cellStyle name="常规 8 7 18 2" xfId="46818"/>
    <cellStyle name="常规 8 7 19" xfId="46819"/>
    <cellStyle name="常规 8 7 2" xfId="46820"/>
    <cellStyle name="常规 8 7 2 2" xfId="46821"/>
    <cellStyle name="常规 8 7 2 3" xfId="46822"/>
    <cellStyle name="常规 8 7 2 4" xfId="46823"/>
    <cellStyle name="常规 8 7 3" xfId="46824"/>
    <cellStyle name="常规 8 7 3 2" xfId="46825"/>
    <cellStyle name="常规 8 7 3 3" xfId="46826"/>
    <cellStyle name="常规 8 7 3 4" xfId="46827"/>
    <cellStyle name="常规 8 7 4" xfId="46828"/>
    <cellStyle name="常规 8 7 4 2" xfId="46829"/>
    <cellStyle name="常规 8 7 4 2 2" xfId="46830"/>
    <cellStyle name="常规 8 7 4 3" xfId="46831"/>
    <cellStyle name="常规 8 7 4 3 2" xfId="46832"/>
    <cellStyle name="常规 8 7 4 4" xfId="46833"/>
    <cellStyle name="常规 8 7 5" xfId="46834"/>
    <cellStyle name="常规 8 7 5 2" xfId="46835"/>
    <cellStyle name="常规 8 7 6" xfId="46836"/>
    <cellStyle name="常规 8 7 6 2" xfId="46837"/>
    <cellStyle name="常规 8 7 7" xfId="46838"/>
    <cellStyle name="常规 8 7 7 2" xfId="46839"/>
    <cellStyle name="常规 8 7 8" xfId="46840"/>
    <cellStyle name="常规 8 7 8 2" xfId="46841"/>
    <cellStyle name="常规 8 7 9" xfId="46842"/>
    <cellStyle name="常规 8 7 9 2" xfId="46843"/>
    <cellStyle name="常规 8 80" xfId="46844"/>
    <cellStyle name="常规 8 75" xfId="46845"/>
    <cellStyle name="常规 8 75 2" xfId="46846"/>
    <cellStyle name="常规 8 81" xfId="46847"/>
    <cellStyle name="常规 8 76" xfId="46848"/>
    <cellStyle name="常规 8 76 2" xfId="46849"/>
    <cellStyle name="常规 8 82" xfId="46850"/>
    <cellStyle name="常规 8 77" xfId="46851"/>
    <cellStyle name="常规 8 83" xfId="46852"/>
    <cellStyle name="常规 8 78" xfId="46853"/>
    <cellStyle name="常规 8 84" xfId="46854"/>
    <cellStyle name="常规 8 79" xfId="46855"/>
    <cellStyle name="常规 8 8 10" xfId="46856"/>
    <cellStyle name="常规 8 8 10 2" xfId="46857"/>
    <cellStyle name="常规 8 8 11" xfId="46858"/>
    <cellStyle name="常规 8 8 11 2" xfId="46859"/>
    <cellStyle name="常规 8 8 12" xfId="46860"/>
    <cellStyle name="常规 8 8 12 2" xfId="46861"/>
    <cellStyle name="常规 8 8 13" xfId="46862"/>
    <cellStyle name="常规 8 8 13 2" xfId="46863"/>
    <cellStyle name="常规 8 8 14" xfId="46864"/>
    <cellStyle name="常规 8 8 14 2" xfId="46865"/>
    <cellStyle name="常规 8 8 20" xfId="46866"/>
    <cellStyle name="常规 8 8 15" xfId="46867"/>
    <cellStyle name="常规 8 8 15 2" xfId="46868"/>
    <cellStyle name="常规 8 8 21" xfId="46869"/>
    <cellStyle name="常规 8 8 16" xfId="46870"/>
    <cellStyle name="常规 8 8 16 2" xfId="46871"/>
    <cellStyle name="常规 8 8 22" xfId="46872"/>
    <cellStyle name="常规 8 8 17" xfId="46873"/>
    <cellStyle name="常规 8 8 17 2" xfId="46874"/>
    <cellStyle name="常规 8 8 18 2" xfId="46875"/>
    <cellStyle name="常规 8 8 19" xfId="46876"/>
    <cellStyle name="常规 8 8 2" xfId="46877"/>
    <cellStyle name="常规 8 8 2 2" xfId="46878"/>
    <cellStyle name="常规 8 8 2 2 2" xfId="46879"/>
    <cellStyle name="常规 8 8 2 3 2" xfId="46880"/>
    <cellStyle name="常规 8 8 2 4" xfId="46881"/>
    <cellStyle name="常规 8 8 3" xfId="46882"/>
    <cellStyle name="常规 8 8 4" xfId="46883"/>
    <cellStyle name="常规 8 8 4 2" xfId="46884"/>
    <cellStyle name="常规 8 8 4 2 2" xfId="46885"/>
    <cellStyle name="常规 8 8 4 3" xfId="46886"/>
    <cellStyle name="常规 8 8 4 3 2" xfId="46887"/>
    <cellStyle name="常规 8 8 4 4" xfId="46888"/>
    <cellStyle name="常规 8 8 5" xfId="46889"/>
    <cellStyle name="常规 8 8 5 2" xfId="46890"/>
    <cellStyle name="常规 8 8 6" xfId="46891"/>
    <cellStyle name="常规 8 8 6 2" xfId="46892"/>
    <cellStyle name="常规 8 8 7" xfId="46893"/>
    <cellStyle name="常规 8 8 7 2" xfId="46894"/>
    <cellStyle name="常规 8 8 8" xfId="46895"/>
    <cellStyle name="常规 8 8 9" xfId="46896"/>
    <cellStyle name="常规 8 8 9 2" xfId="46897"/>
    <cellStyle name="常规 8 90" xfId="46898"/>
    <cellStyle name="常规 8 85" xfId="46899"/>
    <cellStyle name="常规 8 91" xfId="46900"/>
    <cellStyle name="常规 8 86" xfId="46901"/>
    <cellStyle name="常规 8 9" xfId="46902"/>
    <cellStyle name="常规 8 9 10" xfId="46903"/>
    <cellStyle name="常规 8 9 10 2" xfId="46904"/>
    <cellStyle name="常规 8 9 11" xfId="46905"/>
    <cellStyle name="常规 8 9 11 2" xfId="46906"/>
    <cellStyle name="常规 8 9 12" xfId="46907"/>
    <cellStyle name="常规 8 9 12 2" xfId="46908"/>
    <cellStyle name="常规 8 9 13" xfId="46909"/>
    <cellStyle name="常规 8 9 13 2" xfId="46910"/>
    <cellStyle name="常规 8 9 14" xfId="46911"/>
    <cellStyle name="常规 8 9 14 2" xfId="46912"/>
    <cellStyle name="常规 8 9 20" xfId="46913"/>
    <cellStyle name="常规 8 9 15" xfId="46914"/>
    <cellStyle name="常规 8 9 15 2" xfId="46915"/>
    <cellStyle name="常规 8 9 21" xfId="46916"/>
    <cellStyle name="常规 8 9 16" xfId="46917"/>
    <cellStyle name="常规 8 9 16 2" xfId="46918"/>
    <cellStyle name="常规 8 9 22" xfId="46919"/>
    <cellStyle name="常规 8 9 17" xfId="46920"/>
    <cellStyle name="常规 8 9 17 2" xfId="46921"/>
    <cellStyle name="常规 8 9 23" xfId="46922"/>
    <cellStyle name="常规 8 9 18" xfId="46923"/>
    <cellStyle name="常规 8 9 18 2" xfId="46924"/>
    <cellStyle name="常规 8 9 19" xfId="46925"/>
    <cellStyle name="常规 8 9 2" xfId="46926"/>
    <cellStyle name="常规 8 9 2 2" xfId="46927"/>
    <cellStyle name="常规 8 9 2 2 2" xfId="46928"/>
    <cellStyle name="常规 8 9 2 3" xfId="46929"/>
    <cellStyle name="常规 8 9 2 3 2" xfId="46930"/>
    <cellStyle name="常规 8 9 2 4" xfId="46931"/>
    <cellStyle name="常规 8 9 3" xfId="46932"/>
    <cellStyle name="常规 8 9 4" xfId="46933"/>
    <cellStyle name="常规 8 9 4 2" xfId="46934"/>
    <cellStyle name="常规 8 9 4 2 2" xfId="46935"/>
    <cellStyle name="常规 8 9 4 3" xfId="46936"/>
    <cellStyle name="常规 8 9 4 3 2" xfId="46937"/>
    <cellStyle name="常规 8 9 4 4" xfId="46938"/>
    <cellStyle name="常规 8 9 5" xfId="46939"/>
    <cellStyle name="常规 8 9 5 2" xfId="46940"/>
    <cellStyle name="常规 8 9 6" xfId="46941"/>
    <cellStyle name="常规 8 9 6 2" xfId="46942"/>
    <cellStyle name="常规 8 9 7" xfId="46943"/>
    <cellStyle name="常规 8 9 7 2" xfId="46944"/>
    <cellStyle name="常规 8 9 8" xfId="46945"/>
    <cellStyle name="常规 8 9 9" xfId="46946"/>
    <cellStyle name="常规 8 9 9 2" xfId="46947"/>
    <cellStyle name="常规 90" xfId="46948"/>
    <cellStyle name="常规 85" xfId="46949"/>
    <cellStyle name="常规 90 2" xfId="46950"/>
    <cellStyle name="常规 85 2" xfId="46951"/>
    <cellStyle name="常规 90 2 2" xfId="46952"/>
    <cellStyle name="常规 85 2 2" xfId="46953"/>
    <cellStyle name="常规 85 2 2 2" xfId="46954"/>
    <cellStyle name="常规 85 2 3" xfId="46955"/>
    <cellStyle name="常规 85 2 3 2" xfId="46956"/>
    <cellStyle name="常规 85 2 4" xfId="46957"/>
    <cellStyle name="常规 90 3" xfId="46958"/>
    <cellStyle name="常规 85 3" xfId="46959"/>
    <cellStyle name="常规 90 3 2" xfId="46960"/>
    <cellStyle name="常规 85 3 2" xfId="46961"/>
    <cellStyle name="常规 90 4" xfId="46962"/>
    <cellStyle name="常规 85 4" xfId="46963"/>
    <cellStyle name="常规 85 4 2" xfId="46964"/>
    <cellStyle name="常规 85 5" xfId="46965"/>
    <cellStyle name="常规 91" xfId="46966"/>
    <cellStyle name="常规 86" xfId="46967"/>
    <cellStyle name="常规 91 2" xfId="46968"/>
    <cellStyle name="常规 86 2" xfId="46969"/>
    <cellStyle name="常规 91 2 2" xfId="46970"/>
    <cellStyle name="常规 86 2 2" xfId="46971"/>
    <cellStyle name="常规 86 2 2 2" xfId="46972"/>
    <cellStyle name="常规 86 2 3" xfId="46973"/>
    <cellStyle name="常规 86 2 3 2" xfId="46974"/>
    <cellStyle name="常规 9 13 14 2" xfId="46975"/>
    <cellStyle name="常规 86 2 4" xfId="46976"/>
    <cellStyle name="常规 91 3" xfId="46977"/>
    <cellStyle name="常规 86 3" xfId="46978"/>
    <cellStyle name="常规 91 3 2" xfId="46979"/>
    <cellStyle name="常规 86 3 2" xfId="46980"/>
    <cellStyle name="常规 91 4" xfId="46981"/>
    <cellStyle name="常规 86 4" xfId="46982"/>
    <cellStyle name="常规 86 4 2" xfId="46983"/>
    <cellStyle name="常规 86 5" xfId="46984"/>
    <cellStyle name="常规 92" xfId="46985"/>
    <cellStyle name="常规 87" xfId="46986"/>
    <cellStyle name="常规 92 2" xfId="46987"/>
    <cellStyle name="常规 87 2" xfId="46988"/>
    <cellStyle name="常规 92 2 2" xfId="46989"/>
    <cellStyle name="常规 87 2 2" xfId="46990"/>
    <cellStyle name="常规 87 2 2 2" xfId="46991"/>
    <cellStyle name="常规 87 2 3" xfId="46992"/>
    <cellStyle name="常规 87 2 3 2" xfId="46993"/>
    <cellStyle name="常规 87 2 4" xfId="46994"/>
    <cellStyle name="常规 92 3" xfId="46995"/>
    <cellStyle name="常规 87 3" xfId="46996"/>
    <cellStyle name="常规 92 3 2" xfId="46997"/>
    <cellStyle name="常规 87 3 2" xfId="46998"/>
    <cellStyle name="常规 92 4" xfId="46999"/>
    <cellStyle name="常规 87 4" xfId="47000"/>
    <cellStyle name="常规 87 4 2" xfId="47001"/>
    <cellStyle name="常规 87 5" xfId="47002"/>
    <cellStyle name="常规 93" xfId="47003"/>
    <cellStyle name="常规 88" xfId="47004"/>
    <cellStyle name="常规 93 2" xfId="47005"/>
    <cellStyle name="常规 88 2" xfId="47006"/>
    <cellStyle name="常规 88 2 2" xfId="47007"/>
    <cellStyle name="常规 88 3" xfId="47008"/>
    <cellStyle name="常规 88 3 2" xfId="47009"/>
    <cellStyle name="常规 88 4" xfId="47010"/>
    <cellStyle name="常规 88 4 2" xfId="47011"/>
    <cellStyle name="常规 88 5" xfId="47012"/>
    <cellStyle name="常规 88 5 2" xfId="47013"/>
    <cellStyle name="常规 88 6" xfId="47014"/>
    <cellStyle name="常规 94" xfId="47015"/>
    <cellStyle name="常规 89" xfId="47016"/>
    <cellStyle name="常规 94 2" xfId="47017"/>
    <cellStyle name="常规 89 2" xfId="47018"/>
    <cellStyle name="常规 94 2 2" xfId="47019"/>
    <cellStyle name="常规 89 2 2" xfId="47020"/>
    <cellStyle name="常规 94 3" xfId="47021"/>
    <cellStyle name="常规 89 3" xfId="47022"/>
    <cellStyle name="常规 94 3 2" xfId="47023"/>
    <cellStyle name="常规 89 3 2" xfId="47024"/>
    <cellStyle name="常规 94 4" xfId="47025"/>
    <cellStyle name="常规 89 4" xfId="47026"/>
    <cellStyle name="常规 9" xfId="47027"/>
    <cellStyle name="常规 9 10" xfId="47028"/>
    <cellStyle name="常规 9 10 10" xfId="47029"/>
    <cellStyle name="常规 9 10 10 2" xfId="47030"/>
    <cellStyle name="常规 9 10 11" xfId="47031"/>
    <cellStyle name="常规 9 10 11 2" xfId="47032"/>
    <cellStyle name="常规 9 10 12" xfId="47033"/>
    <cellStyle name="常规 9 10 12 2" xfId="47034"/>
    <cellStyle name="常规 9 10 13" xfId="47035"/>
    <cellStyle name="常规 9 10 13 2" xfId="47036"/>
    <cellStyle name="常规 9 10 14" xfId="47037"/>
    <cellStyle name="常规 9 10 15" xfId="47038"/>
    <cellStyle name="常规 9 10 16" xfId="47039"/>
    <cellStyle name="常规 9 10 17" xfId="47040"/>
    <cellStyle name="常规 9 10 17 2" xfId="47041"/>
    <cellStyle name="常规 9 10 18" xfId="47042"/>
    <cellStyle name="常规 9 10 2" xfId="47043"/>
    <cellStyle name="常规 9 10 2 2" xfId="47044"/>
    <cellStyle name="常规 9 10 2 2 2" xfId="47045"/>
    <cellStyle name="常规 9 10 2 3" xfId="47046"/>
    <cellStyle name="常规 9 10 2 3 2" xfId="47047"/>
    <cellStyle name="常规 9 10 2 4" xfId="47048"/>
    <cellStyle name="常规 9 10 3" xfId="47049"/>
    <cellStyle name="常规 9 10 3 2" xfId="47050"/>
    <cellStyle name="常规 9 10 3 2 2" xfId="47051"/>
    <cellStyle name="常规 9 10 3 3" xfId="47052"/>
    <cellStyle name="常规 9 10 3 3 2" xfId="47053"/>
    <cellStyle name="常规 9 10 3 4" xfId="47054"/>
    <cellStyle name="常规 9 10 4" xfId="47055"/>
    <cellStyle name="常规 9 10 4 2" xfId="47056"/>
    <cellStyle name="常规 9 10 4 2 2" xfId="47057"/>
    <cellStyle name="常规 9 10 4 3" xfId="47058"/>
    <cellStyle name="常规 9 10 4 3 2" xfId="47059"/>
    <cellStyle name="常规 9 10 4 4" xfId="47060"/>
    <cellStyle name="常规 9 10 5" xfId="47061"/>
    <cellStyle name="常规 9 10 5 2" xfId="47062"/>
    <cellStyle name="常规 9 10 6" xfId="47063"/>
    <cellStyle name="常规 9 10 6 2" xfId="47064"/>
    <cellStyle name="常规 9 10 7" xfId="47065"/>
    <cellStyle name="常规 9 10 7 2" xfId="47066"/>
    <cellStyle name="常规 9 10 8" xfId="47067"/>
    <cellStyle name="常规 9 10 8 2" xfId="47068"/>
    <cellStyle name="常规 9 10 9" xfId="47069"/>
    <cellStyle name="常规 9 10 9 2" xfId="47070"/>
    <cellStyle name="常规 9 44 13 2" xfId="47071"/>
    <cellStyle name="常规 9 39 13 2" xfId="47072"/>
    <cellStyle name="常规 9 11" xfId="47073"/>
    <cellStyle name="常规 9 11 10" xfId="47074"/>
    <cellStyle name="常规 9 11 11" xfId="47075"/>
    <cellStyle name="常规 9 11 11 2" xfId="47076"/>
    <cellStyle name="常规 9 11 12" xfId="47077"/>
    <cellStyle name="常规 9 11 12 2" xfId="47078"/>
    <cellStyle name="常规 9 11 13" xfId="47079"/>
    <cellStyle name="常规 9 11 13 2" xfId="47080"/>
    <cellStyle name="常规 9 11 14" xfId="47081"/>
    <cellStyle name="常规 9 11 15" xfId="47082"/>
    <cellStyle name="常规 9 11 16" xfId="47083"/>
    <cellStyle name="常规 9 11 16 2" xfId="47084"/>
    <cellStyle name="常规 9 11 17" xfId="47085"/>
    <cellStyle name="常规 9 11 17 2" xfId="47086"/>
    <cellStyle name="常规 9 11 18" xfId="47087"/>
    <cellStyle name="常规 9 11 2" xfId="47088"/>
    <cellStyle name="常规 9 11 2 2" xfId="47089"/>
    <cellStyle name="常规 9 11 2 3" xfId="47090"/>
    <cellStyle name="常规 9 11 2 4" xfId="47091"/>
    <cellStyle name="常规 9 11 3" xfId="47092"/>
    <cellStyle name="常规 9 11 3 2" xfId="47093"/>
    <cellStyle name="常规 9 11 3 2 2" xfId="47094"/>
    <cellStyle name="常规 9 11 3 3" xfId="47095"/>
    <cellStyle name="常规 9 11 3 3 2" xfId="47096"/>
    <cellStyle name="常规 9 11 3 4" xfId="47097"/>
    <cellStyle name="常规 9 11 4" xfId="47098"/>
    <cellStyle name="常规 9 11 4 2" xfId="47099"/>
    <cellStyle name="常规 9 11 4 2 2" xfId="47100"/>
    <cellStyle name="常规 9 11 4 3" xfId="47101"/>
    <cellStyle name="常规 9 11 4 3 2" xfId="47102"/>
    <cellStyle name="常规 9 11 4 4" xfId="47103"/>
    <cellStyle name="常规 9 11 5" xfId="47104"/>
    <cellStyle name="常规 9 11 5 2" xfId="47105"/>
    <cellStyle name="常规 9 11 6" xfId="47106"/>
    <cellStyle name="常规 9 11 6 2" xfId="47107"/>
    <cellStyle name="常规 9 11 7" xfId="47108"/>
    <cellStyle name="常规 9 11 7 2" xfId="47109"/>
    <cellStyle name="常规 9 11 8" xfId="47110"/>
    <cellStyle name="常规 9 11 8 2" xfId="47111"/>
    <cellStyle name="常规 9 11 9" xfId="47112"/>
    <cellStyle name="常规 9 11 9 2" xfId="47113"/>
    <cellStyle name="常规 9 12" xfId="47114"/>
    <cellStyle name="常规 9 12 10" xfId="47115"/>
    <cellStyle name="常规 9 12 10 2" xfId="47116"/>
    <cellStyle name="常规 9 12 11 2" xfId="47117"/>
    <cellStyle name="常规 9 12 12" xfId="47118"/>
    <cellStyle name="常规 9 12 12 2" xfId="47119"/>
    <cellStyle name="常规 9 12 13" xfId="47120"/>
    <cellStyle name="常规 9 12 13 2" xfId="47121"/>
    <cellStyle name="常规 9 12 14" xfId="47122"/>
    <cellStyle name="常规 9 12 15" xfId="47123"/>
    <cellStyle name="常规 9 12 16" xfId="47124"/>
    <cellStyle name="常规 9 12 16 2" xfId="47125"/>
    <cellStyle name="常规 9 12 17" xfId="47126"/>
    <cellStyle name="常规 9 12 17 2" xfId="47127"/>
    <cellStyle name="常规 9 12 18" xfId="47128"/>
    <cellStyle name="注释 3 2 3" xfId="47129"/>
    <cellStyle name="常规 9 12 2" xfId="47130"/>
    <cellStyle name="注释 3 2 3 2" xfId="47131"/>
    <cellStyle name="常规 9 12 2 2" xfId="47132"/>
    <cellStyle name="常规 9 24 7" xfId="47133"/>
    <cellStyle name="常规 9 19 7" xfId="47134"/>
    <cellStyle name="常规 9 12 2 2 2" xfId="47135"/>
    <cellStyle name="注释 3 2 3 3" xfId="47136"/>
    <cellStyle name="常规 9 12 2 3" xfId="47137"/>
    <cellStyle name="常规 9 30 7" xfId="47138"/>
    <cellStyle name="常规 9 25 7" xfId="47139"/>
    <cellStyle name="常规 9 12 2 3 2" xfId="47140"/>
    <cellStyle name="注释 3 2 3 4" xfId="47141"/>
    <cellStyle name="常规 9 12 2 4" xfId="47142"/>
    <cellStyle name="注释 3 2 4" xfId="47143"/>
    <cellStyle name="常规 9 12 3" xfId="47144"/>
    <cellStyle name="注释 3 2 4 2" xfId="47145"/>
    <cellStyle name="常规 9 12 3 2" xfId="47146"/>
    <cellStyle name="常规 9 12 3 2 2" xfId="47147"/>
    <cellStyle name="注释 3 2 4 3" xfId="47148"/>
    <cellStyle name="常规 9 12 3 3" xfId="47149"/>
    <cellStyle name="常规 9 12 3 3 2" xfId="47150"/>
    <cellStyle name="注释 3 2 4 4" xfId="47151"/>
    <cellStyle name="常规 9 12 3 4" xfId="47152"/>
    <cellStyle name="注释 3 2 5" xfId="47153"/>
    <cellStyle name="常规 9 12 4" xfId="47154"/>
    <cellStyle name="注释 3 2 5 2" xfId="47155"/>
    <cellStyle name="常规 9 12 4 2" xfId="47156"/>
    <cellStyle name="常规 9 12 4 2 2" xfId="47157"/>
    <cellStyle name="注释 3 2 5 3" xfId="47158"/>
    <cellStyle name="常规 9 12 4 3" xfId="47159"/>
    <cellStyle name="常规 9 12 4 3 2" xfId="47160"/>
    <cellStyle name="注释 3 2 5 4" xfId="47161"/>
    <cellStyle name="常规 9 12 4 4" xfId="47162"/>
    <cellStyle name="注释 3 2 6" xfId="47163"/>
    <cellStyle name="常规 9 12 5" xfId="47164"/>
    <cellStyle name="注释 3 2 6 2" xfId="47165"/>
    <cellStyle name="常规 9 12 5 2" xfId="47166"/>
    <cellStyle name="注释 3 2 7" xfId="47167"/>
    <cellStyle name="常规 9 12 6" xfId="47168"/>
    <cellStyle name="注释 3 2 7 2" xfId="47169"/>
    <cellStyle name="常规 9 12 6 2" xfId="47170"/>
    <cellStyle name="注释 3 2 8" xfId="47171"/>
    <cellStyle name="常规 9 12 7" xfId="47172"/>
    <cellStyle name="常规 9 12 7 2" xfId="47173"/>
    <cellStyle name="注释 3 2 9" xfId="47174"/>
    <cellStyle name="常规 9 12 8" xfId="47175"/>
    <cellStyle name="常规 9 12 8 2" xfId="47176"/>
    <cellStyle name="常规 9 12 9" xfId="47177"/>
    <cellStyle name="常规 9 12 9 2" xfId="47178"/>
    <cellStyle name="常规 9 13 10" xfId="47179"/>
    <cellStyle name="常规 9 13 10 2" xfId="47180"/>
    <cellStyle name="常规 9 13 11" xfId="47181"/>
    <cellStyle name="常规 9 13 11 2" xfId="47182"/>
    <cellStyle name="常规 9 13 12" xfId="47183"/>
    <cellStyle name="常规 9 13 12 2" xfId="47184"/>
    <cellStyle name="常规 9 13 13" xfId="47185"/>
    <cellStyle name="常规 9 13 13 2" xfId="47186"/>
    <cellStyle name="常规 9 13 14" xfId="47187"/>
    <cellStyle name="常规 9 13 15" xfId="47188"/>
    <cellStyle name="常规 9 13 15 2" xfId="47189"/>
    <cellStyle name="常规 9 13 16" xfId="47190"/>
    <cellStyle name="常规 9 13 16 2" xfId="47191"/>
    <cellStyle name="常规 9 13 17" xfId="47192"/>
    <cellStyle name="常规 9 13 17 2" xfId="47193"/>
    <cellStyle name="常规 9 13 18" xfId="47194"/>
    <cellStyle name="注释 3 3 3 2" xfId="47195"/>
    <cellStyle name="常规 9 13 2 2" xfId="47196"/>
    <cellStyle name="常规 9 13 2 2 2" xfId="47197"/>
    <cellStyle name="注释 3 3 3 3" xfId="47198"/>
    <cellStyle name="常规 9 13 2 3" xfId="47199"/>
    <cellStyle name="常规 9 13 2 3 2" xfId="47200"/>
    <cellStyle name="注释 3 3 3 4" xfId="47201"/>
    <cellStyle name="常规 9 13 2 4" xfId="47202"/>
    <cellStyle name="注释 3 3 4" xfId="47203"/>
    <cellStyle name="常规 9 13 3" xfId="47204"/>
    <cellStyle name="常规 9 13 3 2" xfId="47205"/>
    <cellStyle name="常规 9 13 3 2 2" xfId="47206"/>
    <cellStyle name="常规 9 13 3 3" xfId="47207"/>
    <cellStyle name="常规 9 13 3 3 2" xfId="47208"/>
    <cellStyle name="常规 9 13 3 4" xfId="47209"/>
    <cellStyle name="注释 3 3 5" xfId="47210"/>
    <cellStyle name="常规 9 13 4" xfId="47211"/>
    <cellStyle name="常规 9 13 4 2" xfId="47212"/>
    <cellStyle name="常规 9 13 4 2 2" xfId="47213"/>
    <cellStyle name="常规 9 13 4 3" xfId="47214"/>
    <cellStyle name="常规 9 13 4 3 2" xfId="47215"/>
    <cellStyle name="常规 9 13 4 4" xfId="47216"/>
    <cellStyle name="注释 3 3 6" xfId="47217"/>
    <cellStyle name="常规 9 13 5" xfId="47218"/>
    <cellStyle name="常规 9 13 5 2" xfId="47219"/>
    <cellStyle name="注释 3 3 7" xfId="47220"/>
    <cellStyle name="常规 9 13 6" xfId="47221"/>
    <cellStyle name="常规 9 13 6 2" xfId="47222"/>
    <cellStyle name="注释 3 3 8" xfId="47223"/>
    <cellStyle name="常规 9 13 7" xfId="47224"/>
    <cellStyle name="常规 9 13 7 2" xfId="47225"/>
    <cellStyle name="注释 3 3 9" xfId="47226"/>
    <cellStyle name="常规 9 13 8" xfId="47227"/>
    <cellStyle name="常规 9 13 8 2" xfId="47228"/>
    <cellStyle name="常规 9 13 9" xfId="47229"/>
    <cellStyle name="常规 9 13 9 2" xfId="47230"/>
    <cellStyle name="常规 9 14 10" xfId="47231"/>
    <cellStyle name="常规 9 14 10 2" xfId="47232"/>
    <cellStyle name="常规 9 14 11" xfId="47233"/>
    <cellStyle name="常规 9 14 11 2" xfId="47234"/>
    <cellStyle name="常规 9 14 12" xfId="47235"/>
    <cellStyle name="常规 9 14 12 2" xfId="47236"/>
    <cellStyle name="常规 9 14 13" xfId="47237"/>
    <cellStyle name="常规 9 14 13 2" xfId="47238"/>
    <cellStyle name="常规 9 14 14" xfId="47239"/>
    <cellStyle name="常规 9 14 14 2" xfId="47240"/>
    <cellStyle name="常规 9 14 15" xfId="47241"/>
    <cellStyle name="常规 9 14 15 2" xfId="47242"/>
    <cellStyle name="常规 9 14 16" xfId="47243"/>
    <cellStyle name="常规 9 14 16 2" xfId="47244"/>
    <cellStyle name="常规 9 14 17" xfId="47245"/>
    <cellStyle name="常规 9 14 17 2" xfId="47246"/>
    <cellStyle name="常规 9 14 18" xfId="47247"/>
    <cellStyle name="常规 9 14 2 2" xfId="47248"/>
    <cellStyle name="常规 9 14 2 2 2" xfId="47249"/>
    <cellStyle name="常规 9 14 2 3" xfId="47250"/>
    <cellStyle name="常规 9 14 2 3 2" xfId="47251"/>
    <cellStyle name="常规 9 14 2 4" xfId="47252"/>
    <cellStyle name="注释 3 4 4" xfId="47253"/>
    <cellStyle name="常规 9 14 3" xfId="47254"/>
    <cellStyle name="常规 9 14 3 2" xfId="47255"/>
    <cellStyle name="常规 9 14 3 2 2" xfId="47256"/>
    <cellStyle name="常规 9 14 3 3" xfId="47257"/>
    <cellStyle name="常规 9 14 3 3 2" xfId="47258"/>
    <cellStyle name="常规 9 14 3 4" xfId="47259"/>
    <cellStyle name="注释 3 4 5" xfId="47260"/>
    <cellStyle name="常规 9 14 4" xfId="47261"/>
    <cellStyle name="常规 9 14 4 2" xfId="47262"/>
    <cellStyle name="常规 9 14 4 2 2" xfId="47263"/>
    <cellStyle name="常规 9 14 4 3" xfId="47264"/>
    <cellStyle name="常规 9 14 4 3 2" xfId="47265"/>
    <cellStyle name="常规 9 14 4 4" xfId="47266"/>
    <cellStyle name="注释 3 4 6" xfId="47267"/>
    <cellStyle name="常规 9 14 5" xfId="47268"/>
    <cellStyle name="常规 9 14 5 2" xfId="47269"/>
    <cellStyle name="注释 3 4 7" xfId="47270"/>
    <cellStyle name="常规 9 14 6" xfId="47271"/>
    <cellStyle name="常规 9 14 6 2" xfId="47272"/>
    <cellStyle name="常规 9 14 7" xfId="47273"/>
    <cellStyle name="常规 9 14 7 2" xfId="47274"/>
    <cellStyle name="常规 9 14 8" xfId="47275"/>
    <cellStyle name="常规 9 14 8 2" xfId="47276"/>
    <cellStyle name="常规 9 14 9" xfId="47277"/>
    <cellStyle name="常规 9 14 9 2" xfId="47278"/>
    <cellStyle name="常规 9 20 10" xfId="47279"/>
    <cellStyle name="常规 9 15 10" xfId="47280"/>
    <cellStyle name="常规 9 20 10 2" xfId="47281"/>
    <cellStyle name="常规 9 15 10 2" xfId="47282"/>
    <cellStyle name="常规 9 20 11" xfId="47283"/>
    <cellStyle name="常规 9 15 11" xfId="47284"/>
    <cellStyle name="常规 9 20 11 2" xfId="47285"/>
    <cellStyle name="常规 9 15 11 2" xfId="47286"/>
    <cellStyle name="常规 9 20 12" xfId="47287"/>
    <cellStyle name="常规 9 15 12" xfId="47288"/>
    <cellStyle name="常规 9 20 12 2" xfId="47289"/>
    <cellStyle name="常规 9 15 12 2" xfId="47290"/>
    <cellStyle name="常规 9 20 13" xfId="47291"/>
    <cellStyle name="常规 9 15 13" xfId="47292"/>
    <cellStyle name="常规 9 20 13 2" xfId="47293"/>
    <cellStyle name="常规 9 15 13 2" xfId="47294"/>
    <cellStyle name="常规 9 20 14" xfId="47295"/>
    <cellStyle name="常规 9 15 14" xfId="47296"/>
    <cellStyle name="常规 9 20 14 2" xfId="47297"/>
    <cellStyle name="常规 9 15 14 2" xfId="47298"/>
    <cellStyle name="常规 9 20 15" xfId="47299"/>
    <cellStyle name="常规 9 15 15" xfId="47300"/>
    <cellStyle name="常规 9 20 15 2" xfId="47301"/>
    <cellStyle name="常规 9 15 15 2" xfId="47302"/>
    <cellStyle name="常规 9 20 16" xfId="47303"/>
    <cellStyle name="常规 9 15 16" xfId="47304"/>
    <cellStyle name="常规 9 20 16 2" xfId="47305"/>
    <cellStyle name="常规 9 15 16 2" xfId="47306"/>
    <cellStyle name="常规 9 20 17" xfId="47307"/>
    <cellStyle name="常规 9 15 17" xfId="47308"/>
    <cellStyle name="常规 9 20 17 2" xfId="47309"/>
    <cellStyle name="常规 9 15 17 2" xfId="47310"/>
    <cellStyle name="常规 9 20 18" xfId="47311"/>
    <cellStyle name="常规 9 15 18" xfId="47312"/>
    <cellStyle name="注释 3 5 3" xfId="47313"/>
    <cellStyle name="常规 9 20 2" xfId="47314"/>
    <cellStyle name="常规 9 15 2" xfId="47315"/>
    <cellStyle name="常规 9 20 2 2" xfId="47316"/>
    <cellStyle name="常规 9 15 2 2" xfId="47317"/>
    <cellStyle name="常规 9 20 2 2 2" xfId="47318"/>
    <cellStyle name="常规 9 15 2 2 2" xfId="47319"/>
    <cellStyle name="常规 9 20 2 3" xfId="47320"/>
    <cellStyle name="常规 9 15 2 3" xfId="47321"/>
    <cellStyle name="常规 9 20 2 3 2" xfId="47322"/>
    <cellStyle name="常规 9 15 2 3 2" xfId="47323"/>
    <cellStyle name="常规 9 20 2 4" xfId="47324"/>
    <cellStyle name="常规 9 15 2 4" xfId="47325"/>
    <cellStyle name="注释 3 5 4" xfId="47326"/>
    <cellStyle name="常规 9 20 3" xfId="47327"/>
    <cellStyle name="常规 9 15 3" xfId="47328"/>
    <cellStyle name="常规 9 20 3 2" xfId="47329"/>
    <cellStyle name="常规 9 15 3 2" xfId="47330"/>
    <cellStyle name="常规 9 20 3 2 2" xfId="47331"/>
    <cellStyle name="常规 9 15 3 2 2" xfId="47332"/>
    <cellStyle name="常规 9 20 3 3" xfId="47333"/>
    <cellStyle name="常规 9 15 3 3" xfId="47334"/>
    <cellStyle name="常规 9 20 3 3 2" xfId="47335"/>
    <cellStyle name="常规 9 15 3 3 2" xfId="47336"/>
    <cellStyle name="常规 9 20 3 4" xfId="47337"/>
    <cellStyle name="常规 9 15 3 4" xfId="47338"/>
    <cellStyle name="注释 3 5 5" xfId="47339"/>
    <cellStyle name="常规 9 20 4" xfId="47340"/>
    <cellStyle name="常规 9 15 4" xfId="47341"/>
    <cellStyle name="常规 9 20 4 2" xfId="47342"/>
    <cellStyle name="常规 9 15 4 2" xfId="47343"/>
    <cellStyle name="输出 10 3 6" xfId="47344"/>
    <cellStyle name="常规 9 20 4 2 2" xfId="47345"/>
    <cellStyle name="常规 9 15 4 2 2" xfId="47346"/>
    <cellStyle name="常规 9 20 4 3" xfId="47347"/>
    <cellStyle name="常规 9 15 4 3" xfId="47348"/>
    <cellStyle name="输出 10 4 6" xfId="47349"/>
    <cellStyle name="常规 9 20 4 3 2" xfId="47350"/>
    <cellStyle name="常规 9 15 4 3 2" xfId="47351"/>
    <cellStyle name="常规 9 20 4 4" xfId="47352"/>
    <cellStyle name="常规 9 15 4 4" xfId="47353"/>
    <cellStyle name="注释 3 5 6" xfId="47354"/>
    <cellStyle name="常规 9 20 5" xfId="47355"/>
    <cellStyle name="常规 9 15 5" xfId="47356"/>
    <cellStyle name="常规 9 20 5 2" xfId="47357"/>
    <cellStyle name="常规 9 15 5 2" xfId="47358"/>
    <cellStyle name="注释 3 5 7" xfId="47359"/>
    <cellStyle name="常规 9 20 6" xfId="47360"/>
    <cellStyle name="常规 9 15 6" xfId="47361"/>
    <cellStyle name="常规 9 20 6 2" xfId="47362"/>
    <cellStyle name="常规 9 15 6 2" xfId="47363"/>
    <cellStyle name="常规 9 20 7" xfId="47364"/>
    <cellStyle name="常规 9 15 7" xfId="47365"/>
    <cellStyle name="常规 9 20 7 2" xfId="47366"/>
    <cellStyle name="常规 9 15 7 2" xfId="47367"/>
    <cellStyle name="常规 9 20 8" xfId="47368"/>
    <cellStyle name="常规 9 15 8" xfId="47369"/>
    <cellStyle name="常规 9 20 8 2" xfId="47370"/>
    <cellStyle name="常规 9 15 8 2" xfId="47371"/>
    <cellStyle name="常规 9 20 9" xfId="47372"/>
    <cellStyle name="常规 9 15 9" xfId="47373"/>
    <cellStyle name="常规 9 20 9 2" xfId="47374"/>
    <cellStyle name="常规 9 15 9 2" xfId="47375"/>
    <cellStyle name="常规 9 21" xfId="47376"/>
    <cellStyle name="常规 9 16" xfId="47377"/>
    <cellStyle name="常规 9 21 10" xfId="47378"/>
    <cellStyle name="常规 9 16 10" xfId="47379"/>
    <cellStyle name="常规 9 21 10 2" xfId="47380"/>
    <cellStyle name="常规 9 16 10 2" xfId="47381"/>
    <cellStyle name="常规 9 21 11" xfId="47382"/>
    <cellStyle name="常规 9 16 11" xfId="47383"/>
    <cellStyle name="常规 9 21 11 2" xfId="47384"/>
    <cellStyle name="常规 9 16 11 2" xfId="47385"/>
    <cellStyle name="常规 9 21 12" xfId="47386"/>
    <cellStyle name="常规 9 16 12" xfId="47387"/>
    <cellStyle name="常规 9 21 12 2" xfId="47388"/>
    <cellStyle name="常规 9 16 12 2" xfId="47389"/>
    <cellStyle name="常规 9 21 13" xfId="47390"/>
    <cellStyle name="常规 9 16 13" xfId="47391"/>
    <cellStyle name="常规 9 21 13 2" xfId="47392"/>
    <cellStyle name="常规 9 16 13 2" xfId="47393"/>
    <cellStyle name="常规 9 21 14" xfId="47394"/>
    <cellStyle name="常规 9 16 14" xfId="47395"/>
    <cellStyle name="常规 9 21 14 2" xfId="47396"/>
    <cellStyle name="常规 9 16 14 2" xfId="47397"/>
    <cellStyle name="常规 9 21 15" xfId="47398"/>
    <cellStyle name="常规 9 16 15" xfId="47399"/>
    <cellStyle name="常规 9 21 15 2" xfId="47400"/>
    <cellStyle name="常规 9 16 15 2" xfId="47401"/>
    <cellStyle name="常规 9 21 16" xfId="47402"/>
    <cellStyle name="常规 9 16 16" xfId="47403"/>
    <cellStyle name="常规 9 21 16 2" xfId="47404"/>
    <cellStyle name="常规 9 16 16 2" xfId="47405"/>
    <cellStyle name="常规 9 21 17" xfId="47406"/>
    <cellStyle name="常规 9 16 17" xfId="47407"/>
    <cellStyle name="常规 9 21 17 2" xfId="47408"/>
    <cellStyle name="常规 9 16 17 2" xfId="47409"/>
    <cellStyle name="常规 9 21 18" xfId="47410"/>
    <cellStyle name="常规 9 16 18" xfId="47411"/>
    <cellStyle name="注释 3 6 3" xfId="47412"/>
    <cellStyle name="常规 9 21 2" xfId="47413"/>
    <cellStyle name="常规 9 16 2" xfId="47414"/>
    <cellStyle name="常规 9 21 2 2" xfId="47415"/>
    <cellStyle name="常规 9 16 2 2" xfId="47416"/>
    <cellStyle name="常规 9 21 2 2 2" xfId="47417"/>
    <cellStyle name="常规 9 16 2 2 2" xfId="47418"/>
    <cellStyle name="常规 9 21 2 3" xfId="47419"/>
    <cellStyle name="常规 9 16 2 3" xfId="47420"/>
    <cellStyle name="常规 9 21 2 3 2" xfId="47421"/>
    <cellStyle name="常规 9 16 2 3 2" xfId="47422"/>
    <cellStyle name="常规 9 21 2 4" xfId="47423"/>
    <cellStyle name="常规 9 16 2 4" xfId="47424"/>
    <cellStyle name="注释 3 6 4" xfId="47425"/>
    <cellStyle name="常规 9 21 3" xfId="47426"/>
    <cellStyle name="常规 9 16 3" xfId="47427"/>
    <cellStyle name="常规 9 21 3 2" xfId="47428"/>
    <cellStyle name="常规 9 16 3 2" xfId="47429"/>
    <cellStyle name="常规 9 21 3 2 2" xfId="47430"/>
    <cellStyle name="常规 9 16 3 2 2" xfId="47431"/>
    <cellStyle name="常规 9 21 3 3" xfId="47432"/>
    <cellStyle name="常规 9 16 3 3" xfId="47433"/>
    <cellStyle name="常规 9 21 3 3 2" xfId="47434"/>
    <cellStyle name="常规 9 16 3 3 2" xfId="47435"/>
    <cellStyle name="常规 9 21 3 4" xfId="47436"/>
    <cellStyle name="常规 9 16 3 4" xfId="47437"/>
    <cellStyle name="注释 3 6 5" xfId="47438"/>
    <cellStyle name="常规 9 21 4" xfId="47439"/>
    <cellStyle name="常规 9 16 4" xfId="47440"/>
    <cellStyle name="常规 9 21 4 2" xfId="47441"/>
    <cellStyle name="常规 9 16 4 2" xfId="47442"/>
    <cellStyle name="常规 9 21 4 2 2" xfId="47443"/>
    <cellStyle name="常规 9 16 4 2 2" xfId="47444"/>
    <cellStyle name="常规 9 21 4 3" xfId="47445"/>
    <cellStyle name="常规 9 16 4 3" xfId="47446"/>
    <cellStyle name="常规 9 21 4 3 2" xfId="47447"/>
    <cellStyle name="常规 9 16 4 3 2" xfId="47448"/>
    <cellStyle name="常规 9 21 4 4" xfId="47449"/>
    <cellStyle name="常规 9 16 4 4" xfId="47450"/>
    <cellStyle name="注释 3 6 6" xfId="47451"/>
    <cellStyle name="常规 9 21 5" xfId="47452"/>
    <cellStyle name="常规 9 16 5" xfId="47453"/>
    <cellStyle name="常规 9 21 5 2" xfId="47454"/>
    <cellStyle name="常规 9 16 5 2" xfId="47455"/>
    <cellStyle name="注释 3 6 7" xfId="47456"/>
    <cellStyle name="常规 9 21 6" xfId="47457"/>
    <cellStyle name="常规 9 16 6" xfId="47458"/>
    <cellStyle name="常规 9 21 6 2" xfId="47459"/>
    <cellStyle name="常规 9 16 6 2" xfId="47460"/>
    <cellStyle name="常规 9 21 7" xfId="47461"/>
    <cellStyle name="常规 9 16 7" xfId="47462"/>
    <cellStyle name="常规 9 21 7 2" xfId="47463"/>
    <cellStyle name="常规 9 16 7 2" xfId="47464"/>
    <cellStyle name="常规 9 21 8" xfId="47465"/>
    <cellStyle name="常规 9 16 8" xfId="47466"/>
    <cellStyle name="常规 9 21 8 2" xfId="47467"/>
    <cellStyle name="常规 9 16 8 2" xfId="47468"/>
    <cellStyle name="常规 9 21 9" xfId="47469"/>
    <cellStyle name="常规 9 16 9" xfId="47470"/>
    <cellStyle name="常规 9 21 9 2" xfId="47471"/>
    <cellStyle name="常规 9 16 9 2" xfId="47472"/>
    <cellStyle name="常规 9 22" xfId="47473"/>
    <cellStyle name="常规 9 17" xfId="47474"/>
    <cellStyle name="常规 9 22 10" xfId="47475"/>
    <cellStyle name="常规 9 17 10" xfId="47476"/>
    <cellStyle name="常规 9 22 10 2" xfId="47477"/>
    <cellStyle name="常规 9 17 10 2" xfId="47478"/>
    <cellStyle name="常规 9 22 11 2" xfId="47479"/>
    <cellStyle name="常规 9 17 11 2" xfId="47480"/>
    <cellStyle name="常规 9 22 12" xfId="47481"/>
    <cellStyle name="常规 9 17 12" xfId="47482"/>
    <cellStyle name="常规 9 22 12 2" xfId="47483"/>
    <cellStyle name="常规 9 17 12 2" xfId="47484"/>
    <cellStyle name="常规 9 22 13" xfId="47485"/>
    <cellStyle name="常规 9 17 13" xfId="47486"/>
    <cellStyle name="常规 9 22 13 2" xfId="47487"/>
    <cellStyle name="常规 9 17 13 2" xfId="47488"/>
    <cellStyle name="常规 9 22 14" xfId="47489"/>
    <cellStyle name="常规 9 17 14" xfId="47490"/>
    <cellStyle name="常规 9 22 14 2" xfId="47491"/>
    <cellStyle name="常规 9 17 14 2" xfId="47492"/>
    <cellStyle name="常规 9 22 15" xfId="47493"/>
    <cellStyle name="常规 9 17 15" xfId="47494"/>
    <cellStyle name="常规 9 22 15 2" xfId="47495"/>
    <cellStyle name="常规 9 17 15 2" xfId="47496"/>
    <cellStyle name="常规 9 22 16" xfId="47497"/>
    <cellStyle name="常规 9 17 16" xfId="47498"/>
    <cellStyle name="常规 9 22 16 2" xfId="47499"/>
    <cellStyle name="常规 9 17 16 2" xfId="47500"/>
    <cellStyle name="常规 9 22 17" xfId="47501"/>
    <cellStyle name="常规 9 17 17" xfId="47502"/>
    <cellStyle name="常规 9 22 17 2" xfId="47503"/>
    <cellStyle name="常规 9 17 17 2" xfId="47504"/>
    <cellStyle name="常规 9 22 18" xfId="47505"/>
    <cellStyle name="常规 9 17 18" xfId="47506"/>
    <cellStyle name="常规 9 22 2" xfId="47507"/>
    <cellStyle name="常规 9 17 2" xfId="47508"/>
    <cellStyle name="常规 9 22 2 2" xfId="47509"/>
    <cellStyle name="常规 9 17 2 2" xfId="47510"/>
    <cellStyle name="常规 9 22 2 2 2" xfId="47511"/>
    <cellStyle name="常规 9 17 2 2 2" xfId="47512"/>
    <cellStyle name="常规 9 22 2 3" xfId="47513"/>
    <cellStyle name="常规 9 17 2 3" xfId="47514"/>
    <cellStyle name="常规 9 22 2 3 2" xfId="47515"/>
    <cellStyle name="常规 9 17 2 3 2" xfId="47516"/>
    <cellStyle name="常规 9 22 2 4" xfId="47517"/>
    <cellStyle name="常规 9 17 2 4" xfId="47518"/>
    <cellStyle name="常规 9 22 3" xfId="47519"/>
    <cellStyle name="常规 9 17 3" xfId="47520"/>
    <cellStyle name="常规 9 22 3 2" xfId="47521"/>
    <cellStyle name="常规 9 17 3 2" xfId="47522"/>
    <cellStyle name="常规 9 22 3 2 2" xfId="47523"/>
    <cellStyle name="常规 9 17 3 2 2" xfId="47524"/>
    <cellStyle name="常规 9 22 3 3" xfId="47525"/>
    <cellStyle name="常规 9 17 3 3" xfId="47526"/>
    <cellStyle name="常规 9 22 3 3 2" xfId="47527"/>
    <cellStyle name="常规 9 17 3 3 2" xfId="47528"/>
    <cellStyle name="常规 9 22 3 4" xfId="47529"/>
    <cellStyle name="常规 9 17 3 4" xfId="47530"/>
    <cellStyle name="常规 9 22 4" xfId="47531"/>
    <cellStyle name="常规 9 17 4" xfId="47532"/>
    <cellStyle name="常规 9 22 4 2" xfId="47533"/>
    <cellStyle name="常规 9 17 4 2" xfId="47534"/>
    <cellStyle name="常规 9 22 4 2 2" xfId="47535"/>
    <cellStyle name="常规 9 17 4 2 2" xfId="47536"/>
    <cellStyle name="常规 9 22 4 3" xfId="47537"/>
    <cellStyle name="常规 9 17 4 3" xfId="47538"/>
    <cellStyle name="常规 9 22 4 3 2" xfId="47539"/>
    <cellStyle name="常规 9 17 4 3 2" xfId="47540"/>
    <cellStyle name="常规 9 22 4 4" xfId="47541"/>
    <cellStyle name="常规 9 17 4 4" xfId="47542"/>
    <cellStyle name="常规 9 22 5" xfId="47543"/>
    <cellStyle name="常规 9 17 5" xfId="47544"/>
    <cellStyle name="常规 9 22 5 2" xfId="47545"/>
    <cellStyle name="常规 9 17 5 2" xfId="47546"/>
    <cellStyle name="常规 9 22 6" xfId="47547"/>
    <cellStyle name="常规 9 17 6" xfId="47548"/>
    <cellStyle name="常规 9 22 6 2" xfId="47549"/>
    <cellStyle name="常规 9 17 6 2" xfId="47550"/>
    <cellStyle name="常规 9 22 7" xfId="47551"/>
    <cellStyle name="常规 9 17 7" xfId="47552"/>
    <cellStyle name="常规 9 22 7 2" xfId="47553"/>
    <cellStyle name="常规 9 17 7 2" xfId="47554"/>
    <cellStyle name="常规 9 22 8" xfId="47555"/>
    <cellStyle name="常规 9 17 8" xfId="47556"/>
    <cellStyle name="常规 9 22 8 2" xfId="47557"/>
    <cellStyle name="常规 9 17 8 2" xfId="47558"/>
    <cellStyle name="常规 9 22 9" xfId="47559"/>
    <cellStyle name="常规 9 17 9" xfId="47560"/>
    <cellStyle name="常规 9 22 9 2" xfId="47561"/>
    <cellStyle name="常规 9 17 9 2" xfId="47562"/>
    <cellStyle name="常规 9 23" xfId="47563"/>
    <cellStyle name="常规 9 18" xfId="47564"/>
    <cellStyle name="常规 9 23 10" xfId="47565"/>
    <cellStyle name="常规 9 18 10" xfId="47566"/>
    <cellStyle name="常规 9 23 10 2" xfId="47567"/>
    <cellStyle name="常规 9 18 10 2" xfId="47568"/>
    <cellStyle name="常规 9 23 11" xfId="47569"/>
    <cellStyle name="常规 9 18 11" xfId="47570"/>
    <cellStyle name="常规 9 23 11 2" xfId="47571"/>
    <cellStyle name="常规 9 18 11 2" xfId="47572"/>
    <cellStyle name="常规 9 23 12" xfId="47573"/>
    <cellStyle name="常规 9 18 12" xfId="47574"/>
    <cellStyle name="常规 9 23 12 2" xfId="47575"/>
    <cellStyle name="常规 9 18 12 2" xfId="47576"/>
    <cellStyle name="常规 9 23 13" xfId="47577"/>
    <cellStyle name="常规 9 18 13" xfId="47578"/>
    <cellStyle name="常规 9 23 13 2" xfId="47579"/>
    <cellStyle name="常规 9 18 13 2" xfId="47580"/>
    <cellStyle name="常规 9 23 14" xfId="47581"/>
    <cellStyle name="常规 9 18 14" xfId="47582"/>
    <cellStyle name="常规 9 23 14 2" xfId="47583"/>
    <cellStyle name="常规 9 18 14 2" xfId="47584"/>
    <cellStyle name="常规 9 23 15" xfId="47585"/>
    <cellStyle name="常规 9 18 15" xfId="47586"/>
    <cellStyle name="常规 9 23 15 2" xfId="47587"/>
    <cellStyle name="常规 9 18 15 2" xfId="47588"/>
    <cellStyle name="常规 9 23 16" xfId="47589"/>
    <cellStyle name="常规 9 18 16" xfId="47590"/>
    <cellStyle name="常规 9 23 16 2" xfId="47591"/>
    <cellStyle name="常规 9 18 16 2" xfId="47592"/>
    <cellStyle name="常规 9 23 17" xfId="47593"/>
    <cellStyle name="常规 9 18 17" xfId="47594"/>
    <cellStyle name="常规 9 23 17 2" xfId="47595"/>
    <cellStyle name="常规 9 18 17 2" xfId="47596"/>
    <cellStyle name="常规 9 23 18" xfId="47597"/>
    <cellStyle name="常规 9 18 18" xfId="47598"/>
    <cellStyle name="常规 9 23 2" xfId="47599"/>
    <cellStyle name="常规 9 18 2" xfId="47600"/>
    <cellStyle name="常规 9 23 2 2" xfId="47601"/>
    <cellStyle name="常规 9 18 2 2" xfId="47602"/>
    <cellStyle name="常规 9 23 2 2 2" xfId="47603"/>
    <cellStyle name="常规 9 18 2 2 2" xfId="47604"/>
    <cellStyle name="常规 9 23 2 3" xfId="47605"/>
    <cellStyle name="常规 9 18 2 3" xfId="47606"/>
    <cellStyle name="常规 9 23 2 3 2" xfId="47607"/>
    <cellStyle name="常规 9 18 2 3 2" xfId="47608"/>
    <cellStyle name="常规 9 23 2 4" xfId="47609"/>
    <cellStyle name="常规 9 18 2 4" xfId="47610"/>
    <cellStyle name="常规 9 23 3" xfId="47611"/>
    <cellStyle name="常规 9 18 3" xfId="47612"/>
    <cellStyle name="常规 9 23 3 2" xfId="47613"/>
    <cellStyle name="常规 9 18 3 2" xfId="47614"/>
    <cellStyle name="常规 9 23 3 2 2" xfId="47615"/>
    <cellStyle name="常规 9 18 3 2 2" xfId="47616"/>
    <cellStyle name="常规 9 23 3 3" xfId="47617"/>
    <cellStyle name="常规 9 18 3 3" xfId="47618"/>
    <cellStyle name="常规 9 23 3 3 2" xfId="47619"/>
    <cellStyle name="常规 9 18 3 3 2" xfId="47620"/>
    <cellStyle name="常规 9 23 3 4" xfId="47621"/>
    <cellStyle name="常规 9 18 3 4" xfId="47622"/>
    <cellStyle name="常规 9 23 4" xfId="47623"/>
    <cellStyle name="常规 9 18 4" xfId="47624"/>
    <cellStyle name="常规 9 23 4 2" xfId="47625"/>
    <cellStyle name="常规 9 18 4 2" xfId="47626"/>
    <cellStyle name="常规 9 23 4 2 2" xfId="47627"/>
    <cellStyle name="常规 9 18 4 2 2" xfId="47628"/>
    <cellStyle name="常规 9 23 4 3" xfId="47629"/>
    <cellStyle name="常规 9 18 4 3" xfId="47630"/>
    <cellStyle name="常规 9 23 4 3 2" xfId="47631"/>
    <cellStyle name="常规 9 18 4 3 2" xfId="47632"/>
    <cellStyle name="常规 9 23 4 4" xfId="47633"/>
    <cellStyle name="常规 9 18 4 4" xfId="47634"/>
    <cellStyle name="常规 9 23 5" xfId="47635"/>
    <cellStyle name="常规 9 18 5" xfId="47636"/>
    <cellStyle name="常规 9 23 5 2" xfId="47637"/>
    <cellStyle name="常规 9 18 5 2" xfId="47638"/>
    <cellStyle name="常规 9 23 6" xfId="47639"/>
    <cellStyle name="常规 9 18 6" xfId="47640"/>
    <cellStyle name="常规 9 23 6 2" xfId="47641"/>
    <cellStyle name="常规 9 18 6 2" xfId="47642"/>
    <cellStyle name="常规 9 23 7" xfId="47643"/>
    <cellStyle name="常规 9 18 7" xfId="47644"/>
    <cellStyle name="常规 9 23 7 2" xfId="47645"/>
    <cellStyle name="常规 9 18 7 2" xfId="47646"/>
    <cellStyle name="常规 9 23 8" xfId="47647"/>
    <cellStyle name="常规 9 18 8" xfId="47648"/>
    <cellStyle name="常规 9 23 8 2" xfId="47649"/>
    <cellStyle name="常规 9 18 8 2" xfId="47650"/>
    <cellStyle name="常规 9 23 9" xfId="47651"/>
    <cellStyle name="常规 9 18 9" xfId="47652"/>
    <cellStyle name="常规 9 23 9 2" xfId="47653"/>
    <cellStyle name="常规 9 18 9 2" xfId="47654"/>
    <cellStyle name="常规 9 24" xfId="47655"/>
    <cellStyle name="常规 9 19" xfId="47656"/>
    <cellStyle name="常规 9 24 10" xfId="47657"/>
    <cellStyle name="常规 9 19 10" xfId="47658"/>
    <cellStyle name="常规 9 24 10 2" xfId="47659"/>
    <cellStyle name="常规 9 19 10 2" xfId="47660"/>
    <cellStyle name="常规 9 24 11" xfId="47661"/>
    <cellStyle name="常规 9 19 11" xfId="47662"/>
    <cellStyle name="常规 9 24 11 2" xfId="47663"/>
    <cellStyle name="常规 9 19 11 2" xfId="47664"/>
    <cellStyle name="常规 9 24 12" xfId="47665"/>
    <cellStyle name="常规 9 19 12" xfId="47666"/>
    <cellStyle name="常规 9 24 12 2" xfId="47667"/>
    <cellStyle name="常规 9 19 12 2" xfId="47668"/>
    <cellStyle name="常规 9 24 13" xfId="47669"/>
    <cellStyle name="常规 9 19 13" xfId="47670"/>
    <cellStyle name="常规 9 24 13 2" xfId="47671"/>
    <cellStyle name="常规 9 19 13 2" xfId="47672"/>
    <cellStyle name="常规 9 24 14" xfId="47673"/>
    <cellStyle name="常规 9 19 14" xfId="47674"/>
    <cellStyle name="常规 9 24 14 2" xfId="47675"/>
    <cellStyle name="常规 9 19 14 2" xfId="47676"/>
    <cellStyle name="常规 9 24 15" xfId="47677"/>
    <cellStyle name="常规 9 19 15" xfId="47678"/>
    <cellStyle name="常规 9 24 15 2" xfId="47679"/>
    <cellStyle name="常规 9 19 15 2" xfId="47680"/>
    <cellStyle name="常规 9 24 16" xfId="47681"/>
    <cellStyle name="常规 9 19 16" xfId="47682"/>
    <cellStyle name="常规 9 24 16 2" xfId="47683"/>
    <cellStyle name="常规 9 19 16 2" xfId="47684"/>
    <cellStyle name="常规 9 24 17" xfId="47685"/>
    <cellStyle name="常规 9 19 17" xfId="47686"/>
    <cellStyle name="常规 9 24 17 2" xfId="47687"/>
    <cellStyle name="常规 9 19 17 2" xfId="47688"/>
    <cellStyle name="常规 9 24 18" xfId="47689"/>
    <cellStyle name="常规 9 19 18" xfId="47690"/>
    <cellStyle name="常规 9 24 2" xfId="47691"/>
    <cellStyle name="常规 9 19 2" xfId="47692"/>
    <cellStyle name="常规 9 24 2 2" xfId="47693"/>
    <cellStyle name="常规 9 19 2 2" xfId="47694"/>
    <cellStyle name="常规 9 24 2 2 2" xfId="47695"/>
    <cellStyle name="常规 9 19 2 2 2" xfId="47696"/>
    <cellStyle name="常规 9 24 2 3" xfId="47697"/>
    <cellStyle name="常规 9 19 2 3" xfId="47698"/>
    <cellStyle name="常规 9 24 2 3 2" xfId="47699"/>
    <cellStyle name="常规 9 19 2 3 2" xfId="47700"/>
    <cellStyle name="常规 9 24 2 4" xfId="47701"/>
    <cellStyle name="常规 9 19 2 4" xfId="47702"/>
    <cellStyle name="常规 9 24 3" xfId="47703"/>
    <cellStyle name="常规 9 19 3" xfId="47704"/>
    <cellStyle name="常规 9 24 3 2" xfId="47705"/>
    <cellStyle name="常规 9 19 3 2" xfId="47706"/>
    <cellStyle name="常规 9 24 3 2 2" xfId="47707"/>
    <cellStyle name="常规 9 19 3 2 2" xfId="47708"/>
    <cellStyle name="常规 9 24 3 3" xfId="47709"/>
    <cellStyle name="常规 9 19 3 3" xfId="47710"/>
    <cellStyle name="常规 9 24 3 3 2" xfId="47711"/>
    <cellStyle name="常规 9 19 3 3 2" xfId="47712"/>
    <cellStyle name="常规 9 24 3 4" xfId="47713"/>
    <cellStyle name="常规 9 19 3 4" xfId="47714"/>
    <cellStyle name="常规 9 24 4" xfId="47715"/>
    <cellStyle name="常规 9 19 4" xfId="47716"/>
    <cellStyle name="常规 9 24 4 2" xfId="47717"/>
    <cellStyle name="常规 9 19 4 2" xfId="47718"/>
    <cellStyle name="常规 9 24 4 2 2" xfId="47719"/>
    <cellStyle name="常规 9 19 4 2 2" xfId="47720"/>
    <cellStyle name="常规 9 24 4 3" xfId="47721"/>
    <cellStyle name="常规 9 19 4 3" xfId="47722"/>
    <cellStyle name="常规 9 24 4 3 2" xfId="47723"/>
    <cellStyle name="常规 9 19 4 3 2" xfId="47724"/>
    <cellStyle name="常规 9 24 4 4" xfId="47725"/>
    <cellStyle name="常规 9 19 4 4" xfId="47726"/>
    <cellStyle name="常规 9 24 5" xfId="47727"/>
    <cellStyle name="常规 9 19 5" xfId="47728"/>
    <cellStyle name="常规 9 24 5 2" xfId="47729"/>
    <cellStyle name="常规 9 19 5 2" xfId="47730"/>
    <cellStyle name="常规 9 24 6" xfId="47731"/>
    <cellStyle name="常规 9 19 6" xfId="47732"/>
    <cellStyle name="常规 9 24 6 2" xfId="47733"/>
    <cellStyle name="常规 9 19 6 2" xfId="47734"/>
    <cellStyle name="常规 9 24 7 2" xfId="47735"/>
    <cellStyle name="常规 9 19 7 2" xfId="47736"/>
    <cellStyle name="常规 9 24 8" xfId="47737"/>
    <cellStyle name="常规 9 19 8" xfId="47738"/>
    <cellStyle name="常规 9 24 8 2" xfId="47739"/>
    <cellStyle name="常规 9 19 8 2" xfId="47740"/>
    <cellStyle name="常规 9 24 9" xfId="47741"/>
    <cellStyle name="常规 9 19 9" xfId="47742"/>
    <cellStyle name="常规 9 24 9 2" xfId="47743"/>
    <cellStyle name="常规 9 19 9 2" xfId="47744"/>
    <cellStyle name="常规 9 2" xfId="47745"/>
    <cellStyle name="常规 9 2 10" xfId="47746"/>
    <cellStyle name="常规 9 2 10 2" xfId="47747"/>
    <cellStyle name="常规 9 2 10 2 2" xfId="47748"/>
    <cellStyle name="常规 9 2 10 3 2" xfId="47749"/>
    <cellStyle name="常规 9 2 10 4" xfId="47750"/>
    <cellStyle name="常规 9 2 11" xfId="47751"/>
    <cellStyle name="常规 9 2 11 2" xfId="47752"/>
    <cellStyle name="常规 9 2 11 2 2" xfId="47753"/>
    <cellStyle name="常规 9 2 11 3" xfId="47754"/>
    <cellStyle name="常规 9 2 11 3 2" xfId="47755"/>
    <cellStyle name="常规 9 2 11 4" xfId="47756"/>
    <cellStyle name="常规 9 2 12" xfId="47757"/>
    <cellStyle name="常规 9 2 12 2" xfId="47758"/>
    <cellStyle name="常规 9 2 12 2 2" xfId="47759"/>
    <cellStyle name="常规 9 2 12 3" xfId="47760"/>
    <cellStyle name="常规 9 2 12 3 2" xfId="47761"/>
    <cellStyle name="常规 9 2 12 4" xfId="47762"/>
    <cellStyle name="常规 9 2 13" xfId="47763"/>
    <cellStyle name="常规 9 2 13 2" xfId="47764"/>
    <cellStyle name="常规 9 2 14 2" xfId="47765"/>
    <cellStyle name="常规 9 2 20" xfId="47766"/>
    <cellStyle name="常规 9 2 15" xfId="47767"/>
    <cellStyle name="常规 9 2 20 2" xfId="47768"/>
    <cellStyle name="常规 9 2 15 2" xfId="47769"/>
    <cellStyle name="常规 9 2 21" xfId="47770"/>
    <cellStyle name="常规 9 2 16" xfId="47771"/>
    <cellStyle name="常规 9 2 21 2" xfId="47772"/>
    <cellStyle name="常规 9 2 16 2" xfId="47773"/>
    <cellStyle name="常规 9 2 22" xfId="47774"/>
    <cellStyle name="常规 9 2 17" xfId="47775"/>
    <cellStyle name="常规 9 2 22 2" xfId="47776"/>
    <cellStyle name="常规 9 2 17 2" xfId="47777"/>
    <cellStyle name="常规 9 2 23" xfId="47778"/>
    <cellStyle name="常规 9 2 18" xfId="47779"/>
    <cellStyle name="常规 9 2 23 2" xfId="47780"/>
    <cellStyle name="常规 9 2 18 2" xfId="47781"/>
    <cellStyle name="常规 9 2 24" xfId="47782"/>
    <cellStyle name="常规 9 2 19" xfId="47783"/>
    <cellStyle name="常规 9 2 24 2" xfId="47784"/>
    <cellStyle name="常规 9 2 19 2" xfId="47785"/>
    <cellStyle name="常规 9 2 2" xfId="47786"/>
    <cellStyle name="常规 9 2 2 10" xfId="47787"/>
    <cellStyle name="常规 9 2 2 11" xfId="47788"/>
    <cellStyle name="常规 9 2 2 12" xfId="47789"/>
    <cellStyle name="常规 9 2 2 13" xfId="47790"/>
    <cellStyle name="常规 9 2 2 14" xfId="47791"/>
    <cellStyle name="常规 9 2 2 2" xfId="47792"/>
    <cellStyle name="常规 9 2 2 2 10" xfId="47793"/>
    <cellStyle name="常规 9 2 2 2 11" xfId="47794"/>
    <cellStyle name="常规 9 2 2 2 2" xfId="47795"/>
    <cellStyle name="常规 9 2 2 2 2 2" xfId="47796"/>
    <cellStyle name="常规 9 2 2 2 2 3" xfId="47797"/>
    <cellStyle name="常规 9 2 2 2 2 3 2" xfId="47798"/>
    <cellStyle name="常规 9 2 2 2 2 4" xfId="47799"/>
    <cellStyle name="常规 9 2 2 2 2 5" xfId="47800"/>
    <cellStyle name="常规 9 2 2 2 2 6" xfId="47801"/>
    <cellStyle name="常规 9 2 2 2 2 7" xfId="47802"/>
    <cellStyle name="常规 9 2 2 2 2 8" xfId="47803"/>
    <cellStyle name="常规 9 2 2 2 3" xfId="47804"/>
    <cellStyle name="常规 9 2 2 2 4" xfId="47805"/>
    <cellStyle name="常规 9 2 2 2 5" xfId="47806"/>
    <cellStyle name="常规 9 2 2 2 6" xfId="47807"/>
    <cellStyle name="常规 9 2 2 2 6 2" xfId="47808"/>
    <cellStyle name="常规 9 2 2 2 7" xfId="47809"/>
    <cellStyle name="常规 9 2 2 2 8" xfId="47810"/>
    <cellStyle name="常规 9 2 2 2 9" xfId="47811"/>
    <cellStyle name="常规 9 2 2 3" xfId="47812"/>
    <cellStyle name="常规 9 2 2 3 2" xfId="47813"/>
    <cellStyle name="常规 9 2 2 3 3" xfId="47814"/>
    <cellStyle name="常规 9 2 2 4" xfId="47815"/>
    <cellStyle name="常规 9 2 2 4 2" xfId="47816"/>
    <cellStyle name="常规 9 2 2 5" xfId="47817"/>
    <cellStyle name="常规 9 2 2 6" xfId="47818"/>
    <cellStyle name="常规 9 2 2 7" xfId="47819"/>
    <cellStyle name="常规 9 2 2 8" xfId="47820"/>
    <cellStyle name="常规 9 2 2 9" xfId="47821"/>
    <cellStyle name="常规 9 2 2 9 2" xfId="47822"/>
    <cellStyle name="常规 9 2 30" xfId="47823"/>
    <cellStyle name="常规 9 2 25" xfId="47824"/>
    <cellStyle name="常规 9 2 30 2" xfId="47825"/>
    <cellStyle name="常规 9 2 25 2" xfId="47826"/>
    <cellStyle name="常规 9 2 31" xfId="47827"/>
    <cellStyle name="常规 9 2 26" xfId="47828"/>
    <cellStyle name="常规 9 2 32" xfId="47829"/>
    <cellStyle name="常规 9 2 27" xfId="47830"/>
    <cellStyle name="常规 9 2 33" xfId="47831"/>
    <cellStyle name="常规 9 2 28" xfId="47832"/>
    <cellStyle name="常规 9 2 34" xfId="47833"/>
    <cellStyle name="常规 9 2 29" xfId="47834"/>
    <cellStyle name="常规 9 2 3" xfId="47835"/>
    <cellStyle name="常规 9 2 3 2" xfId="47836"/>
    <cellStyle name="常规 9 2 3 2 2" xfId="47837"/>
    <cellStyle name="常规 9 2 3 3" xfId="47838"/>
    <cellStyle name="常规 9 2 3 3 2" xfId="47839"/>
    <cellStyle name="常规 9 2 3 4" xfId="47840"/>
    <cellStyle name="常规 9 2 3 4 2" xfId="47841"/>
    <cellStyle name="常规 9 2 35" xfId="47842"/>
    <cellStyle name="常规 9 2 36" xfId="47843"/>
    <cellStyle name="常规 9 2 4" xfId="47844"/>
    <cellStyle name="常规 9 2 4 2" xfId="47845"/>
    <cellStyle name="常规 9 2 4 2 2" xfId="47846"/>
    <cellStyle name="常规 9 2 4 3" xfId="47847"/>
    <cellStyle name="常规 9 2 4 3 2" xfId="47848"/>
    <cellStyle name="常规 9 2 4 4" xfId="47849"/>
    <cellStyle name="常规 9 2 5" xfId="47850"/>
    <cellStyle name="常规 9 2 5 2" xfId="47851"/>
    <cellStyle name="常规 9 2 5 2 2" xfId="47852"/>
    <cellStyle name="常规 9 2 5 3" xfId="47853"/>
    <cellStyle name="常规 9 2 5 3 2" xfId="47854"/>
    <cellStyle name="常规 9 2 5 4" xfId="47855"/>
    <cellStyle name="常规 9 2 6 2" xfId="47856"/>
    <cellStyle name="计算 3 2 4 4" xfId="47857"/>
    <cellStyle name="常规 9 2 6 2 2" xfId="47858"/>
    <cellStyle name="常规 9 2 6 3" xfId="47859"/>
    <cellStyle name="计算 3 2 5 4" xfId="47860"/>
    <cellStyle name="常规 9 2 6 3 2" xfId="47861"/>
    <cellStyle name="常规 9 2 6 4" xfId="47862"/>
    <cellStyle name="常规 9 2 7" xfId="47863"/>
    <cellStyle name="常规 9 2 7 2" xfId="47864"/>
    <cellStyle name="常规 9 2 7 2 2" xfId="47865"/>
    <cellStyle name="常规 9 2 7 3" xfId="47866"/>
    <cellStyle name="常规 9 2 7 3 2" xfId="47867"/>
    <cellStyle name="常规 9 2 7 4" xfId="47868"/>
    <cellStyle name="常规 9 2 8" xfId="47869"/>
    <cellStyle name="常规 9 2 8 2" xfId="47870"/>
    <cellStyle name="常规 9 2 8 2 2" xfId="47871"/>
    <cellStyle name="常规 9 2 8 3" xfId="47872"/>
    <cellStyle name="常规 9 2 8 3 2" xfId="47873"/>
    <cellStyle name="常规 9 2 8 4" xfId="47874"/>
    <cellStyle name="常规 9 2 9 3" xfId="47875"/>
    <cellStyle name="常规 9 2 9 4" xfId="47876"/>
    <cellStyle name="常规 9 30" xfId="47877"/>
    <cellStyle name="常规 9 25" xfId="47878"/>
    <cellStyle name="常规 9 30 10" xfId="47879"/>
    <cellStyle name="常规 9 25 10" xfId="47880"/>
    <cellStyle name="常规 9 30 10 2" xfId="47881"/>
    <cellStyle name="常规 9 25 10 2" xfId="47882"/>
    <cellStyle name="常规 9 30 11" xfId="47883"/>
    <cellStyle name="常规 9 25 11" xfId="47884"/>
    <cellStyle name="常规 9 30 11 2" xfId="47885"/>
    <cellStyle name="常规 9 25 11 2" xfId="47886"/>
    <cellStyle name="常规 9 30 12" xfId="47887"/>
    <cellStyle name="常规 9 25 12" xfId="47888"/>
    <cellStyle name="常规 9 30 12 2" xfId="47889"/>
    <cellStyle name="常规 9 25 12 2" xfId="47890"/>
    <cellStyle name="常规 9 30 13" xfId="47891"/>
    <cellStyle name="常规 9 25 13" xfId="47892"/>
    <cellStyle name="常规 9 30 13 2" xfId="47893"/>
    <cellStyle name="常规 9 25 13 2" xfId="47894"/>
    <cellStyle name="常规 9 30 14" xfId="47895"/>
    <cellStyle name="常规 9 25 14" xfId="47896"/>
    <cellStyle name="常规 9 30 14 2" xfId="47897"/>
    <cellStyle name="常规 9 25 14 2" xfId="47898"/>
    <cellStyle name="常规 9 30 15" xfId="47899"/>
    <cellStyle name="常规 9 25 15" xfId="47900"/>
    <cellStyle name="常规 9 30 15 2" xfId="47901"/>
    <cellStyle name="常规 9 25 15 2" xfId="47902"/>
    <cellStyle name="常规 9 30 16" xfId="47903"/>
    <cellStyle name="常规 9 25 16" xfId="47904"/>
    <cellStyle name="常规 9 30 16 2" xfId="47905"/>
    <cellStyle name="常规 9 25 16 2" xfId="47906"/>
    <cellStyle name="常规 9 30 17" xfId="47907"/>
    <cellStyle name="常规 9 25 17" xfId="47908"/>
    <cellStyle name="常规 9 30 17 2" xfId="47909"/>
    <cellStyle name="常规 9 25 17 2" xfId="47910"/>
    <cellStyle name="常规 9 30 18" xfId="47911"/>
    <cellStyle name="常规 9 25 18" xfId="47912"/>
    <cellStyle name="常规 9 30 2" xfId="47913"/>
    <cellStyle name="常规 9 25 2" xfId="47914"/>
    <cellStyle name="常规 9 30 2 2" xfId="47915"/>
    <cellStyle name="常规 9 25 2 2" xfId="47916"/>
    <cellStyle name="常规 9 30 2 2 2" xfId="47917"/>
    <cellStyle name="常规 9 25 2 2 2" xfId="47918"/>
    <cellStyle name="常规 9 30 2 3" xfId="47919"/>
    <cellStyle name="常规 9 25 2 3" xfId="47920"/>
    <cellStyle name="常规 9 30 2 3 2" xfId="47921"/>
    <cellStyle name="常规 9 25 2 3 2" xfId="47922"/>
    <cellStyle name="常规 9 30 2 4" xfId="47923"/>
    <cellStyle name="常规 9 25 2 4" xfId="47924"/>
    <cellStyle name="常规 9 30 3" xfId="47925"/>
    <cellStyle name="常规 9 25 3" xfId="47926"/>
    <cellStyle name="常规 9 30 3 2" xfId="47927"/>
    <cellStyle name="常规 9 25 3 2" xfId="47928"/>
    <cellStyle name="常规 9 30 3 2 2" xfId="47929"/>
    <cellStyle name="常规 9 25 3 2 2" xfId="47930"/>
    <cellStyle name="常规 9 30 3 3" xfId="47931"/>
    <cellStyle name="常规 9 25 3 3" xfId="47932"/>
    <cellStyle name="常规 9 30 3 3 2" xfId="47933"/>
    <cellStyle name="常规 9 25 3 3 2" xfId="47934"/>
    <cellStyle name="常规 9 30 4" xfId="47935"/>
    <cellStyle name="常规 9 25 4" xfId="47936"/>
    <cellStyle name="常规 9 30 4 2" xfId="47937"/>
    <cellStyle name="常规 9 25 4 2" xfId="47938"/>
    <cellStyle name="常规 9 30 4 2 2" xfId="47939"/>
    <cellStyle name="常规 9 25 4 2 2" xfId="47940"/>
    <cellStyle name="常规 9 30 4 3" xfId="47941"/>
    <cellStyle name="常规 9 25 4 3" xfId="47942"/>
    <cellStyle name="常规 9 30 4 3 2" xfId="47943"/>
    <cellStyle name="常规 9 25 4 3 2" xfId="47944"/>
    <cellStyle name="常规 9 30 4 4" xfId="47945"/>
    <cellStyle name="常规 9 25 4 4" xfId="47946"/>
    <cellStyle name="常规 9 30 5" xfId="47947"/>
    <cellStyle name="常规 9 25 5" xfId="47948"/>
    <cellStyle name="常规 9 30 5 2" xfId="47949"/>
    <cellStyle name="常规 9 25 5 2" xfId="47950"/>
    <cellStyle name="常规 9 30 6" xfId="47951"/>
    <cellStyle name="常规 9 25 6" xfId="47952"/>
    <cellStyle name="常规 9 30 6 2" xfId="47953"/>
    <cellStyle name="常规 9 25 6 2" xfId="47954"/>
    <cellStyle name="常规 9 30 7 2" xfId="47955"/>
    <cellStyle name="常规 9 25 7 2" xfId="47956"/>
    <cellStyle name="常规 9 30 8" xfId="47957"/>
    <cellStyle name="常规 9 25 8" xfId="47958"/>
    <cellStyle name="常规 9 30 8 2" xfId="47959"/>
    <cellStyle name="常规 9 25 8 2" xfId="47960"/>
    <cellStyle name="常规 9 30 9" xfId="47961"/>
    <cellStyle name="常规 9 25 9" xfId="47962"/>
    <cellStyle name="常规 9 30 9 2" xfId="47963"/>
    <cellStyle name="常规 9 25 9 2" xfId="47964"/>
    <cellStyle name="常规 9 31" xfId="47965"/>
    <cellStyle name="常规 9 26" xfId="47966"/>
    <cellStyle name="常规 9 31 10" xfId="47967"/>
    <cellStyle name="常规 9 26 10" xfId="47968"/>
    <cellStyle name="常规 9 31 10 2" xfId="47969"/>
    <cellStyle name="常规 9 26 10 2" xfId="47970"/>
    <cellStyle name="常规 9 31 11" xfId="47971"/>
    <cellStyle name="常规 9 26 11" xfId="47972"/>
    <cellStyle name="常规 9 31 11 2" xfId="47973"/>
    <cellStyle name="常规 9 26 11 2" xfId="47974"/>
    <cellStyle name="常规 9 31 12" xfId="47975"/>
    <cellStyle name="常规 9 26 12" xfId="47976"/>
    <cellStyle name="常规 9 31 12 2" xfId="47977"/>
    <cellStyle name="常规 9 26 12 2" xfId="47978"/>
    <cellStyle name="常规 9 31 13" xfId="47979"/>
    <cellStyle name="常规 9 26 13" xfId="47980"/>
    <cellStyle name="常规 9 31 13 2" xfId="47981"/>
    <cellStyle name="常规 9 26 13 2" xfId="47982"/>
    <cellStyle name="常规 9 31 14" xfId="47983"/>
    <cellStyle name="常规 9 26 14" xfId="47984"/>
    <cellStyle name="常规 9 31 14 2" xfId="47985"/>
    <cellStyle name="常规 9 26 14 2" xfId="47986"/>
    <cellStyle name="常规 9 31 15" xfId="47987"/>
    <cellStyle name="常规 9 26 15" xfId="47988"/>
    <cellStyle name="常规 9 31 15 2" xfId="47989"/>
    <cellStyle name="常规 9 26 15 2" xfId="47990"/>
    <cellStyle name="常规 9 31 16" xfId="47991"/>
    <cellStyle name="常规 9 26 16" xfId="47992"/>
    <cellStyle name="常规 9 31 16 2" xfId="47993"/>
    <cellStyle name="常规 9 26 16 2" xfId="47994"/>
    <cellStyle name="常规 9 31 17" xfId="47995"/>
    <cellStyle name="常规 9 26 17" xfId="47996"/>
    <cellStyle name="常规 9 31 17 2" xfId="47997"/>
    <cellStyle name="常规 9 26 17 2" xfId="47998"/>
    <cellStyle name="常规 9 31 18" xfId="47999"/>
    <cellStyle name="常规 9 26 18" xfId="48000"/>
    <cellStyle name="常规 9 31 2" xfId="48001"/>
    <cellStyle name="常规 9 26 2" xfId="48002"/>
    <cellStyle name="常规 9 31 2 2" xfId="48003"/>
    <cellStyle name="常规 9 26 2 2" xfId="48004"/>
    <cellStyle name="常规 9 31 2 2 2" xfId="48005"/>
    <cellStyle name="常规 9 26 2 2 2" xfId="48006"/>
    <cellStyle name="常规 9 31 2 3" xfId="48007"/>
    <cellStyle name="常规 9 26 2 3" xfId="48008"/>
    <cellStyle name="常规 9 31 2 3 2" xfId="48009"/>
    <cellStyle name="常规 9 26 2 3 2" xfId="48010"/>
    <cellStyle name="常规 9 31 2 4" xfId="48011"/>
    <cellStyle name="常规 9 26 2 4" xfId="48012"/>
    <cellStyle name="常规 9 31 3" xfId="48013"/>
    <cellStyle name="常规 9 26 3" xfId="48014"/>
    <cellStyle name="常规 9 31 3 2" xfId="48015"/>
    <cellStyle name="常规 9 26 3 2" xfId="48016"/>
    <cellStyle name="常规 9 31 3 2 2" xfId="48017"/>
    <cellStyle name="常规 9 26 3 2 2" xfId="48018"/>
    <cellStyle name="常规 9 31 3 3" xfId="48019"/>
    <cellStyle name="常规 9 26 3 3" xfId="48020"/>
    <cellStyle name="常规 9 31 3 3 2" xfId="48021"/>
    <cellStyle name="常规 9 26 3 3 2" xfId="48022"/>
    <cellStyle name="常规 9 31 4" xfId="48023"/>
    <cellStyle name="常规 9 26 4" xfId="48024"/>
    <cellStyle name="常规 9 31 4 2" xfId="48025"/>
    <cellStyle name="常规 9 26 4 2" xfId="48026"/>
    <cellStyle name="常规 9 31 4 2 2" xfId="48027"/>
    <cellStyle name="常规 9 26 4 2 2" xfId="48028"/>
    <cellStyle name="常规 9 31 4 3" xfId="48029"/>
    <cellStyle name="常规 9 26 4 3" xfId="48030"/>
    <cellStyle name="常规 9 31 4 3 2" xfId="48031"/>
    <cellStyle name="常规 9 26 4 3 2" xfId="48032"/>
    <cellStyle name="常规 9 31 4 4" xfId="48033"/>
    <cellStyle name="常规 9 26 4 4" xfId="48034"/>
    <cellStyle name="常规 9 31 5" xfId="48035"/>
    <cellStyle name="常规 9 26 5" xfId="48036"/>
    <cellStyle name="常规 9 31 5 2" xfId="48037"/>
    <cellStyle name="常规 9 26 5 2" xfId="48038"/>
    <cellStyle name="常规 9 31 6" xfId="48039"/>
    <cellStyle name="常规 9 26 6" xfId="48040"/>
    <cellStyle name="常规 9 31 6 2" xfId="48041"/>
    <cellStyle name="常规 9 26 6 2" xfId="48042"/>
    <cellStyle name="常规 9 31 7" xfId="48043"/>
    <cellStyle name="常规 9 26 7" xfId="48044"/>
    <cellStyle name="常规 9 31 7 2" xfId="48045"/>
    <cellStyle name="常规 9 26 7 2" xfId="48046"/>
    <cellStyle name="常规 9 31 8" xfId="48047"/>
    <cellStyle name="常规 9 26 8" xfId="48048"/>
    <cellStyle name="常规 9 31 8 2" xfId="48049"/>
    <cellStyle name="常规 9 26 8 2" xfId="48050"/>
    <cellStyle name="常规 9 31 9" xfId="48051"/>
    <cellStyle name="常规 9 26 9" xfId="48052"/>
    <cellStyle name="常规 9 31 9 2" xfId="48053"/>
    <cellStyle name="常规 9 26 9 2" xfId="48054"/>
    <cellStyle name="常规 9 32" xfId="48055"/>
    <cellStyle name="常规 9 27" xfId="48056"/>
    <cellStyle name="常规 9 32 10" xfId="48057"/>
    <cellStyle name="常规 9 27 10" xfId="48058"/>
    <cellStyle name="常规 9 32 11 2" xfId="48059"/>
    <cellStyle name="常规 9 27 11 2" xfId="48060"/>
    <cellStyle name="常规 9 32 12" xfId="48061"/>
    <cellStyle name="常规 9 27 12" xfId="48062"/>
    <cellStyle name="常规 9 32 12 2" xfId="48063"/>
    <cellStyle name="常规 9 27 12 2" xfId="48064"/>
    <cellStyle name="常规 9 32 13" xfId="48065"/>
    <cellStyle name="常规 9 27 13" xfId="48066"/>
    <cellStyle name="常规 9 32 13 2" xfId="48067"/>
    <cellStyle name="常规 9 27 13 2" xfId="48068"/>
    <cellStyle name="常规 9 32 14" xfId="48069"/>
    <cellStyle name="常规 9 27 14" xfId="48070"/>
    <cellStyle name="常规 9 32 14 2" xfId="48071"/>
    <cellStyle name="常规 9 27 14 2" xfId="48072"/>
    <cellStyle name="常规 9 32 15" xfId="48073"/>
    <cellStyle name="常规 9 27 15" xfId="48074"/>
    <cellStyle name="常规 9 32 16" xfId="48075"/>
    <cellStyle name="常规 9 27 16" xfId="48076"/>
    <cellStyle name="常规 9 32 16 2" xfId="48077"/>
    <cellStyle name="常规 9 27 16 2" xfId="48078"/>
    <cellStyle name="常规 9 32 17" xfId="48079"/>
    <cellStyle name="常规 9 27 17" xfId="48080"/>
    <cellStyle name="常规 9 32 17 2" xfId="48081"/>
    <cellStyle name="常规 9 27 17 2" xfId="48082"/>
    <cellStyle name="常规 9 32 18" xfId="48083"/>
    <cellStyle name="常规 9 27 18" xfId="48084"/>
    <cellStyle name="常规 9 32 2" xfId="48085"/>
    <cellStyle name="常规 9 27 2" xfId="48086"/>
    <cellStyle name="常规 9 32 2 2" xfId="48087"/>
    <cellStyle name="常规 9 27 2 2" xfId="48088"/>
    <cellStyle name="常规 9 32 2 2 2" xfId="48089"/>
    <cellStyle name="常规 9 27 2 2 2" xfId="48090"/>
    <cellStyle name="常规 9 32 2 3" xfId="48091"/>
    <cellStyle name="常规 9 27 2 3" xfId="48092"/>
    <cellStyle name="常规 9 32 2 3 2" xfId="48093"/>
    <cellStyle name="常规 9 27 2 3 2" xfId="48094"/>
    <cellStyle name="常规 9 32 2 4" xfId="48095"/>
    <cellStyle name="常规 9 27 2 4" xfId="48096"/>
    <cellStyle name="常规 9 32 3" xfId="48097"/>
    <cellStyle name="常规 9 27 3" xfId="48098"/>
    <cellStyle name="常规 9 32 3 2" xfId="48099"/>
    <cellStyle name="常规 9 27 3 2" xfId="48100"/>
    <cellStyle name="常规 9 32 3 2 2" xfId="48101"/>
    <cellStyle name="常规 9 27 3 2 2" xfId="48102"/>
    <cellStyle name="常规 9 32 3 3" xfId="48103"/>
    <cellStyle name="常规 9 27 3 3" xfId="48104"/>
    <cellStyle name="常规 9 32 3 3 2" xfId="48105"/>
    <cellStyle name="常规 9 27 3 3 2" xfId="48106"/>
    <cellStyle name="常规 9 32 3 4" xfId="48107"/>
    <cellStyle name="常规 9 27 3 4" xfId="48108"/>
    <cellStyle name="常规 9 32 4" xfId="48109"/>
    <cellStyle name="常规 9 27 4" xfId="48110"/>
    <cellStyle name="常规 9 32 4 2" xfId="48111"/>
    <cellStyle name="常规 9 27 4 2" xfId="48112"/>
    <cellStyle name="常规 9 32 4 2 2" xfId="48113"/>
    <cellStyle name="常规 9 27 4 2 2" xfId="48114"/>
    <cellStyle name="常规 9 32 4 3" xfId="48115"/>
    <cellStyle name="常规 9 27 4 3" xfId="48116"/>
    <cellStyle name="常规 9 32 4 4" xfId="48117"/>
    <cellStyle name="常规 9 27 4 4" xfId="48118"/>
    <cellStyle name="常规 9 32 5" xfId="48119"/>
    <cellStyle name="常规 9 27 5" xfId="48120"/>
    <cellStyle name="常规 9 32 5 2" xfId="48121"/>
    <cellStyle name="常规 9 27 5 2" xfId="48122"/>
    <cellStyle name="常规 9 32 6" xfId="48123"/>
    <cellStyle name="常规 9 27 6" xfId="48124"/>
    <cellStyle name="常规 9 32 6 2" xfId="48125"/>
    <cellStyle name="常规 9 27 6 2" xfId="48126"/>
    <cellStyle name="常规 9 32 7" xfId="48127"/>
    <cellStyle name="常规 9 27 7" xfId="48128"/>
    <cellStyle name="常规 9 32 7 2" xfId="48129"/>
    <cellStyle name="常规 9 27 7 2" xfId="48130"/>
    <cellStyle name="常规 9 32 8" xfId="48131"/>
    <cellStyle name="常规 9 27 8" xfId="48132"/>
    <cellStyle name="常规 9 32 8 2" xfId="48133"/>
    <cellStyle name="常规 9 27 8 2" xfId="48134"/>
    <cellStyle name="常规 9 32 9" xfId="48135"/>
    <cellStyle name="常规 9 27 9" xfId="48136"/>
    <cellStyle name="常规 9 32 9 2" xfId="48137"/>
    <cellStyle name="常规 9 27 9 2" xfId="48138"/>
    <cellStyle name="常规 9 33" xfId="48139"/>
    <cellStyle name="常规 9 28" xfId="48140"/>
    <cellStyle name="常规 9 33 10" xfId="48141"/>
    <cellStyle name="常规 9 28 10" xfId="48142"/>
    <cellStyle name="常规 9 33 10 2" xfId="48143"/>
    <cellStyle name="常规 9 28 10 2" xfId="48144"/>
    <cellStyle name="常规 9 33 11" xfId="48145"/>
    <cellStyle name="常规 9 28 11" xfId="48146"/>
    <cellStyle name="常规 9 33 11 2" xfId="48147"/>
    <cellStyle name="常规 9 28 11 2" xfId="48148"/>
    <cellStyle name="常规 9 33 12" xfId="48149"/>
    <cellStyle name="常规 9 28 12" xfId="48150"/>
    <cellStyle name="常规 9 33 12 2" xfId="48151"/>
    <cellStyle name="常规 9 28 12 2" xfId="48152"/>
    <cellStyle name="常规 9 33 13" xfId="48153"/>
    <cellStyle name="常规 9 28 13" xfId="48154"/>
    <cellStyle name="常规 9 33 13 2" xfId="48155"/>
    <cellStyle name="常规 9 28 13 2" xfId="48156"/>
    <cellStyle name="常规 9 33 14 2" xfId="48157"/>
    <cellStyle name="常规 9 28 14 2" xfId="48158"/>
    <cellStyle name="常规 9 33 17 2" xfId="48159"/>
    <cellStyle name="常规 9 28 17 2" xfId="48160"/>
    <cellStyle name="常规 9 33 2" xfId="48161"/>
    <cellStyle name="常规 9 28 2" xfId="48162"/>
    <cellStyle name="常规 9 33 2 2" xfId="48163"/>
    <cellStyle name="常规 9 28 2 2" xfId="48164"/>
    <cellStyle name="常规 9 33 2 2 2" xfId="48165"/>
    <cellStyle name="常规 9 28 2 2 2" xfId="48166"/>
    <cellStyle name="常规 9 33 2 3" xfId="48167"/>
    <cellStyle name="常规 9 28 2 3" xfId="48168"/>
    <cellStyle name="常规 9 33 2 3 2" xfId="48169"/>
    <cellStyle name="常规 9 28 2 3 2" xfId="48170"/>
    <cellStyle name="常规 9 33 2 4" xfId="48171"/>
    <cellStyle name="常规 9 28 2 4" xfId="48172"/>
    <cellStyle name="常规 9 33 3" xfId="48173"/>
    <cellStyle name="常规 9 28 3" xfId="48174"/>
    <cellStyle name="常规 9 33 3 2" xfId="48175"/>
    <cellStyle name="常规 9 28 3 2" xfId="48176"/>
    <cellStyle name="常规 9 33 3 2 2" xfId="48177"/>
    <cellStyle name="常规 9 28 3 2 2" xfId="48178"/>
    <cellStyle name="常规 9 33 3 3" xfId="48179"/>
    <cellStyle name="常规 9 28 3 3" xfId="48180"/>
    <cellStyle name="常规 9 33 3 3 2" xfId="48181"/>
    <cellStyle name="常规 9 28 3 3 2" xfId="48182"/>
    <cellStyle name="常规 9 33 4" xfId="48183"/>
    <cellStyle name="常规 9 28 4" xfId="48184"/>
    <cellStyle name="常规 9 33 4 2" xfId="48185"/>
    <cellStyle name="常规 9 28 4 2" xfId="48186"/>
    <cellStyle name="常规 9 33 4 2 2" xfId="48187"/>
    <cellStyle name="常规 9 28 4 2 2" xfId="48188"/>
    <cellStyle name="常规 9 33 4 3" xfId="48189"/>
    <cellStyle name="常规 9 28 4 3" xfId="48190"/>
    <cellStyle name="常规 9 33 4 4" xfId="48191"/>
    <cellStyle name="常规 9 28 4 4" xfId="48192"/>
    <cellStyle name="常规 9 33 5" xfId="48193"/>
    <cellStyle name="常规 9 28 5" xfId="48194"/>
    <cellStyle name="常规 9 33 5 2" xfId="48195"/>
    <cellStyle name="常规 9 28 5 2" xfId="48196"/>
    <cellStyle name="常规 9 33 6" xfId="48197"/>
    <cellStyle name="常规 9 28 6" xfId="48198"/>
    <cellStyle name="常规 9 33 6 2" xfId="48199"/>
    <cellStyle name="常规 9 28 6 2" xfId="48200"/>
    <cellStyle name="常规 9 33 7" xfId="48201"/>
    <cellStyle name="常规 9 28 7" xfId="48202"/>
    <cellStyle name="常规 9 33 7 2" xfId="48203"/>
    <cellStyle name="常规 9 28 7 2" xfId="48204"/>
    <cellStyle name="常规 9 33 8" xfId="48205"/>
    <cellStyle name="常规 9 28 8" xfId="48206"/>
    <cellStyle name="常规 9 33 8 2" xfId="48207"/>
    <cellStyle name="常规 9 28 8 2" xfId="48208"/>
    <cellStyle name="常规 9 33 9" xfId="48209"/>
    <cellStyle name="常规 9 28 9" xfId="48210"/>
    <cellStyle name="常规 9 33 9 2" xfId="48211"/>
    <cellStyle name="常规 9 28 9 2" xfId="48212"/>
    <cellStyle name="常规 9 34" xfId="48213"/>
    <cellStyle name="常规 9 29" xfId="48214"/>
    <cellStyle name="计算 3 2 3 5" xfId="48215"/>
    <cellStyle name="常规 9 34 10" xfId="48216"/>
    <cellStyle name="常规 9 29 10" xfId="48217"/>
    <cellStyle name="常规 9 34 10 2" xfId="48218"/>
    <cellStyle name="常规 9 29 10 2" xfId="48219"/>
    <cellStyle name="计算 3 2 3 6" xfId="48220"/>
    <cellStyle name="常规 9 34 11" xfId="48221"/>
    <cellStyle name="常规 9 29 11" xfId="48222"/>
    <cellStyle name="常规 9 34 11 2" xfId="48223"/>
    <cellStyle name="常规 9 29 11 2" xfId="48224"/>
    <cellStyle name="常规 9 34 12" xfId="48225"/>
    <cellStyle name="常规 9 29 12" xfId="48226"/>
    <cellStyle name="常规 9 34 12 2" xfId="48227"/>
    <cellStyle name="常规 9 29 12 2" xfId="48228"/>
    <cellStyle name="常规 9 34 13" xfId="48229"/>
    <cellStyle name="常规 9 29 13" xfId="48230"/>
    <cellStyle name="常规 9 34 13 2" xfId="48231"/>
    <cellStyle name="常规 9 29 13 2" xfId="48232"/>
    <cellStyle name="常规 9 34 14 2" xfId="48233"/>
    <cellStyle name="常规 9 29 14 2" xfId="48234"/>
    <cellStyle name="常规 9 34 17 2" xfId="48235"/>
    <cellStyle name="常规 9 29 17 2" xfId="48236"/>
    <cellStyle name="常规 9 34 2" xfId="48237"/>
    <cellStyle name="常规 9 29 2" xfId="48238"/>
    <cellStyle name="常规 9 34 2 2" xfId="48239"/>
    <cellStyle name="常规 9 29 2 2" xfId="48240"/>
    <cellStyle name="常规 9 34 2 2 2" xfId="48241"/>
    <cellStyle name="常规 9 29 2 2 2" xfId="48242"/>
    <cellStyle name="常规 9 34 2 3" xfId="48243"/>
    <cellStyle name="常规 9 29 2 3" xfId="48244"/>
    <cellStyle name="常规 9 34 2 3 2" xfId="48245"/>
    <cellStyle name="常规 9 29 2 3 2" xfId="48246"/>
    <cellStyle name="常规 9 34 2 4" xfId="48247"/>
    <cellStyle name="常规 9 29 2 4" xfId="48248"/>
    <cellStyle name="常规 9 34 3" xfId="48249"/>
    <cellStyle name="常规 9 29 3" xfId="48250"/>
    <cellStyle name="常规 9 34 3 2" xfId="48251"/>
    <cellStyle name="常规 9 29 3 2" xfId="48252"/>
    <cellStyle name="常规 9 34 3 2 2" xfId="48253"/>
    <cellStyle name="常规 9 29 3 2 2" xfId="48254"/>
    <cellStyle name="常规 9 34 3 3" xfId="48255"/>
    <cellStyle name="常规 9 29 3 3" xfId="48256"/>
    <cellStyle name="常规 9 34 3 3 2" xfId="48257"/>
    <cellStyle name="常规 9 29 3 3 2" xfId="48258"/>
    <cellStyle name="常规 9 34 4" xfId="48259"/>
    <cellStyle name="常规 9 29 4" xfId="48260"/>
    <cellStyle name="常规 9 34 4 2" xfId="48261"/>
    <cellStyle name="常规 9 29 4 2" xfId="48262"/>
    <cellStyle name="常规 9 34 4 2 2" xfId="48263"/>
    <cellStyle name="常规 9 29 4 2 2" xfId="48264"/>
    <cellStyle name="常规 9 34 4 3" xfId="48265"/>
    <cellStyle name="常规 9 29 4 3" xfId="48266"/>
    <cellStyle name="常规 9 34 4 4" xfId="48267"/>
    <cellStyle name="常规 9 29 4 4" xfId="48268"/>
    <cellStyle name="常规 9 34 5" xfId="48269"/>
    <cellStyle name="常规 9 29 5" xfId="48270"/>
    <cellStyle name="常规 9 34 5 2" xfId="48271"/>
    <cellStyle name="常规 9 29 5 2" xfId="48272"/>
    <cellStyle name="计算 3 2 10" xfId="48273"/>
    <cellStyle name="常规 9 34 6" xfId="48274"/>
    <cellStyle name="常规 9 29 6" xfId="48275"/>
    <cellStyle name="常规 9 34 6 2" xfId="48276"/>
    <cellStyle name="常规 9 29 6 2" xfId="48277"/>
    <cellStyle name="常规 9 34 7" xfId="48278"/>
    <cellStyle name="常规 9 29 7" xfId="48279"/>
    <cellStyle name="常规 9 34 7 2" xfId="48280"/>
    <cellStyle name="常规 9 29 7 2" xfId="48281"/>
    <cellStyle name="常规 9 34 8" xfId="48282"/>
    <cellStyle name="常规 9 29 8" xfId="48283"/>
    <cellStyle name="常规 9 34 8 2" xfId="48284"/>
    <cellStyle name="常规 9 29 8 2" xfId="48285"/>
    <cellStyle name="常规 9 34 9" xfId="48286"/>
    <cellStyle name="常规 9 29 9" xfId="48287"/>
    <cellStyle name="常规 9 34 9 2" xfId="48288"/>
    <cellStyle name="常规 9 29 9 2" xfId="48289"/>
    <cellStyle name="常规 9 3" xfId="48290"/>
    <cellStyle name="常规 9 3 10" xfId="48291"/>
    <cellStyle name="常规 9 3 10 2" xfId="48292"/>
    <cellStyle name="常规 9 3 11" xfId="48293"/>
    <cellStyle name="常规 9 3 11 2" xfId="48294"/>
    <cellStyle name="常规 9 3 12" xfId="48295"/>
    <cellStyle name="常规 9 3 12 2" xfId="48296"/>
    <cellStyle name="常规 9 3 13" xfId="48297"/>
    <cellStyle name="常规 9 3 13 2" xfId="48298"/>
    <cellStyle name="常规 9 3 14" xfId="48299"/>
    <cellStyle name="常规 9 3 14 2" xfId="48300"/>
    <cellStyle name="常规 9 3 15" xfId="48301"/>
    <cellStyle name="常规 9 3 15 2" xfId="48302"/>
    <cellStyle name="常规 9 3 16 2" xfId="48303"/>
    <cellStyle name="常规 9 3 17" xfId="48304"/>
    <cellStyle name="常规 9 3 17 2" xfId="48305"/>
    <cellStyle name="常规 9 3 2" xfId="48306"/>
    <cellStyle name="常规 9 3 2 2" xfId="48307"/>
    <cellStyle name="常规 9 3 2 2 2" xfId="48308"/>
    <cellStyle name="常规 9 3 2 3 2" xfId="48309"/>
    <cellStyle name="常规 9 3 2 4" xfId="48310"/>
    <cellStyle name="常规 9 3 3" xfId="48311"/>
    <cellStyle name="常规 9 3 3 2" xfId="48312"/>
    <cellStyle name="常规 9 3 3 2 2" xfId="48313"/>
    <cellStyle name="常规 9 3 3 3" xfId="48314"/>
    <cellStyle name="常规 9 3 3 3 2" xfId="48315"/>
    <cellStyle name="常规 9 3 3 4" xfId="48316"/>
    <cellStyle name="常规 9 3 4" xfId="48317"/>
    <cellStyle name="常规 9 3 4 2" xfId="48318"/>
    <cellStyle name="常规 9 3 4 3" xfId="48319"/>
    <cellStyle name="常规 9 3 4 4" xfId="48320"/>
    <cellStyle name="常规 9 3 5" xfId="48321"/>
    <cellStyle name="常规 9 3 5 2" xfId="48322"/>
    <cellStyle name="常规 9 3 6 2" xfId="48323"/>
    <cellStyle name="常规 9 3 7" xfId="48324"/>
    <cellStyle name="常规 9 3 7 2" xfId="48325"/>
    <cellStyle name="常规 9 3 8" xfId="48326"/>
    <cellStyle name="常规 9 3 8 2" xfId="48327"/>
    <cellStyle name="常规 9 3 9" xfId="48328"/>
    <cellStyle name="常规 9 3 9 2" xfId="48329"/>
    <cellStyle name="常规 9 40" xfId="48330"/>
    <cellStyle name="常规 9 35" xfId="48331"/>
    <cellStyle name="常规 9 40 10" xfId="48332"/>
    <cellStyle name="常规 9 35 10" xfId="48333"/>
    <cellStyle name="常规 9 40 10 2" xfId="48334"/>
    <cellStyle name="常规 9 35 10 2" xfId="48335"/>
    <cellStyle name="常规 9 40 11" xfId="48336"/>
    <cellStyle name="常规 9 35 11" xfId="48337"/>
    <cellStyle name="常规 9 40 11 2" xfId="48338"/>
    <cellStyle name="常规 9 35 11 2" xfId="48339"/>
    <cellStyle name="常规 9 40 12" xfId="48340"/>
    <cellStyle name="常规 9 35 12" xfId="48341"/>
    <cellStyle name="常规 9 40 12 2" xfId="48342"/>
    <cellStyle name="常规 9 35 12 2" xfId="48343"/>
    <cellStyle name="常规 9 40 13" xfId="48344"/>
    <cellStyle name="常规 9 35 13" xfId="48345"/>
    <cellStyle name="常规 9 40 13 2" xfId="48346"/>
    <cellStyle name="常规 9 35 13 2" xfId="48347"/>
    <cellStyle name="常规 9 40 14" xfId="48348"/>
    <cellStyle name="常规 9 35 14" xfId="48349"/>
    <cellStyle name="常规 9 40 14 2" xfId="48350"/>
    <cellStyle name="常规 9 35 14 2" xfId="48351"/>
    <cellStyle name="常规 9 40 17 2" xfId="48352"/>
    <cellStyle name="常规 9 35 17 2" xfId="48353"/>
    <cellStyle name="常规 9 40 18" xfId="48354"/>
    <cellStyle name="常规 9 35 18" xfId="48355"/>
    <cellStyle name="常规 9 40 2" xfId="48356"/>
    <cellStyle name="常规 9 35 2" xfId="48357"/>
    <cellStyle name="常规 9 40 2 2" xfId="48358"/>
    <cellStyle name="常规 9 35 2 2" xfId="48359"/>
    <cellStyle name="常规 9 40 2 2 2" xfId="48360"/>
    <cellStyle name="常规 9 35 2 2 2" xfId="48361"/>
    <cellStyle name="常规 9 40 2 3" xfId="48362"/>
    <cellStyle name="常规 9 35 2 3" xfId="48363"/>
    <cellStyle name="常规 9 40 2 3 2" xfId="48364"/>
    <cellStyle name="常规 9 35 2 3 2" xfId="48365"/>
    <cellStyle name="常规 9 40 2 4" xfId="48366"/>
    <cellStyle name="常规 9 35 2 4" xfId="48367"/>
    <cellStyle name="常规 9 40 3" xfId="48368"/>
    <cellStyle name="常规 9 35 3" xfId="48369"/>
    <cellStyle name="常规 9 40 3 2" xfId="48370"/>
    <cellStyle name="常规 9 35 3 2" xfId="48371"/>
    <cellStyle name="常规 9 40 3 2 2" xfId="48372"/>
    <cellStyle name="常规 9 35 3 2 2" xfId="48373"/>
    <cellStyle name="常规 9 40 3 3" xfId="48374"/>
    <cellStyle name="常规 9 35 3 3" xfId="48375"/>
    <cellStyle name="常规 9 40 3 3 2" xfId="48376"/>
    <cellStyle name="常规 9 35 3 3 2" xfId="48377"/>
    <cellStyle name="常规 9 40 4" xfId="48378"/>
    <cellStyle name="常规 9 35 4" xfId="48379"/>
    <cellStyle name="常规 9 40 4 2" xfId="48380"/>
    <cellStyle name="常规 9 35 4 2" xfId="48381"/>
    <cellStyle name="常规 9 40 4 2 2" xfId="48382"/>
    <cellStyle name="常规 9 35 4 2 2" xfId="48383"/>
    <cellStyle name="常规 9 40 4 3" xfId="48384"/>
    <cellStyle name="常规 9 35 4 3" xfId="48385"/>
    <cellStyle name="常规 9 40 4 3 2" xfId="48386"/>
    <cellStyle name="常规 9 35 4 3 2" xfId="48387"/>
    <cellStyle name="常规 9 40 4 4" xfId="48388"/>
    <cellStyle name="常规 9 35 4 4" xfId="48389"/>
    <cellStyle name="常规 9 40 5" xfId="48390"/>
    <cellStyle name="常规 9 35 5" xfId="48391"/>
    <cellStyle name="常规 9 40 5 2" xfId="48392"/>
    <cellStyle name="常规 9 35 5 2" xfId="48393"/>
    <cellStyle name="常规 9 40 6" xfId="48394"/>
    <cellStyle name="常规 9 35 6" xfId="48395"/>
    <cellStyle name="常规 9 40 6 2" xfId="48396"/>
    <cellStyle name="常规 9 35 6 2" xfId="48397"/>
    <cellStyle name="常规 9 40 7" xfId="48398"/>
    <cellStyle name="常规 9 35 7" xfId="48399"/>
    <cellStyle name="常规 9 40 7 2" xfId="48400"/>
    <cellStyle name="常规 9 35 7 2" xfId="48401"/>
    <cellStyle name="常规 9 40 8" xfId="48402"/>
    <cellStyle name="常规 9 35 8" xfId="48403"/>
    <cellStyle name="常规 9 40 8 2" xfId="48404"/>
    <cellStyle name="常规 9 35 8 2" xfId="48405"/>
    <cellStyle name="常规 9 40 9" xfId="48406"/>
    <cellStyle name="常规 9 35 9" xfId="48407"/>
    <cellStyle name="常规 9 40 9 2" xfId="48408"/>
    <cellStyle name="常规 9 35 9 2" xfId="48409"/>
    <cellStyle name="常规 9 41" xfId="48410"/>
    <cellStyle name="常规 9 36" xfId="48411"/>
    <cellStyle name="常规 9 41 10" xfId="48412"/>
    <cellStyle name="常规 9 36 10" xfId="48413"/>
    <cellStyle name="常规 9 41 10 2" xfId="48414"/>
    <cellStyle name="常规 9 36 10 2" xfId="48415"/>
    <cellStyle name="常规 9 41 11" xfId="48416"/>
    <cellStyle name="常规 9 36 11" xfId="48417"/>
    <cellStyle name="常规 9 41 11 2" xfId="48418"/>
    <cellStyle name="常规 9 36 11 2" xfId="48419"/>
    <cellStyle name="常规 9 41 12" xfId="48420"/>
    <cellStyle name="常规 9 36 12" xfId="48421"/>
    <cellStyle name="常规 9 41 12 2" xfId="48422"/>
    <cellStyle name="常规 9 36 12 2" xfId="48423"/>
    <cellStyle name="常规 9 41 13" xfId="48424"/>
    <cellStyle name="常规 9 36 13" xfId="48425"/>
    <cellStyle name="常规 9 41 13 2" xfId="48426"/>
    <cellStyle name="常规 9 36 13 2" xfId="48427"/>
    <cellStyle name="常规 9 41 14" xfId="48428"/>
    <cellStyle name="常规 9 36 14" xfId="48429"/>
    <cellStyle name="常规 9 41 14 2" xfId="48430"/>
    <cellStyle name="常规 9 36 14 2" xfId="48431"/>
    <cellStyle name="常规 9 41 15 2" xfId="48432"/>
    <cellStyle name="常规 9 36 15 2" xfId="48433"/>
    <cellStyle name="常规 9 41 16" xfId="48434"/>
    <cellStyle name="常规 9 36 16" xfId="48435"/>
    <cellStyle name="常规 9 41 16 2" xfId="48436"/>
    <cellStyle name="常规 9 36 16 2" xfId="48437"/>
    <cellStyle name="常规 9 41 17" xfId="48438"/>
    <cellStyle name="常规 9 36 17" xfId="48439"/>
    <cellStyle name="常规 9 41 17 2" xfId="48440"/>
    <cellStyle name="常规 9 36 17 2" xfId="48441"/>
    <cellStyle name="常规 9 41 18" xfId="48442"/>
    <cellStyle name="常规 9 36 18" xfId="48443"/>
    <cellStyle name="常规 9 41 2" xfId="48444"/>
    <cellStyle name="常规 9 36 2" xfId="48445"/>
    <cellStyle name="常规 9 41 2 2" xfId="48446"/>
    <cellStyle name="常规 9 36 2 2" xfId="48447"/>
    <cellStyle name="常规 9 41 2 2 2" xfId="48448"/>
    <cellStyle name="常规 9 36 2 2 2" xfId="48449"/>
    <cellStyle name="常规 9 41 2 3" xfId="48450"/>
    <cellStyle name="常规 9 36 2 3" xfId="48451"/>
    <cellStyle name="常规 9 41 2 3 2" xfId="48452"/>
    <cellStyle name="常规 9 36 2 3 2" xfId="48453"/>
    <cellStyle name="常规 9 41 2 4" xfId="48454"/>
    <cellStyle name="常规 9 36 2 4" xfId="48455"/>
    <cellStyle name="常规 9 41 3" xfId="48456"/>
    <cellStyle name="常规 9 36 3" xfId="48457"/>
    <cellStyle name="常规 9 41 3 2" xfId="48458"/>
    <cellStyle name="常规 9 36 3 2" xfId="48459"/>
    <cellStyle name="常规 9 41 3 2 2" xfId="48460"/>
    <cellStyle name="常规 9 36 3 2 2" xfId="48461"/>
    <cellStyle name="常规 9 41 3 3" xfId="48462"/>
    <cellStyle name="常规 9 36 3 3" xfId="48463"/>
    <cellStyle name="常规 9 41 3 3 2" xfId="48464"/>
    <cellStyle name="常规 9 36 3 3 2" xfId="48465"/>
    <cellStyle name="常规 9 41 4" xfId="48466"/>
    <cellStyle name="常规 9 36 4" xfId="48467"/>
    <cellStyle name="常规 9 41 4 2" xfId="48468"/>
    <cellStyle name="常规 9 36 4 2" xfId="48469"/>
    <cellStyle name="常规 9 41 4 2 2" xfId="48470"/>
    <cellStyle name="常规 9 36 4 2 2" xfId="48471"/>
    <cellStyle name="常规 9 41 4 3" xfId="48472"/>
    <cellStyle name="常规 9 36 4 3" xfId="48473"/>
    <cellStyle name="常规 9 41 4 3 2" xfId="48474"/>
    <cellStyle name="常规 9 36 4 3 2" xfId="48475"/>
    <cellStyle name="常规 9 41 4 4" xfId="48476"/>
    <cellStyle name="常规 9 36 4 4" xfId="48477"/>
    <cellStyle name="常规 9 41 5" xfId="48478"/>
    <cellStyle name="常规 9 36 5" xfId="48479"/>
    <cellStyle name="常规 9 41 5 2" xfId="48480"/>
    <cellStyle name="常规 9 36 5 2" xfId="48481"/>
    <cellStyle name="常规 9 41 6" xfId="48482"/>
    <cellStyle name="常规 9 36 6" xfId="48483"/>
    <cellStyle name="常规 9 41 6 2" xfId="48484"/>
    <cellStyle name="常规 9 36 6 2" xfId="48485"/>
    <cellStyle name="常规 9 41 7" xfId="48486"/>
    <cellStyle name="常规 9 36 7" xfId="48487"/>
    <cellStyle name="常规 9 41 7 2" xfId="48488"/>
    <cellStyle name="常规 9 36 7 2" xfId="48489"/>
    <cellStyle name="常规 9 41 8" xfId="48490"/>
    <cellStyle name="常规 9 36 8" xfId="48491"/>
    <cellStyle name="常规 9 41 8 2" xfId="48492"/>
    <cellStyle name="常规 9 36 8 2" xfId="48493"/>
    <cellStyle name="常规 9 41 9" xfId="48494"/>
    <cellStyle name="常规 9 36 9" xfId="48495"/>
    <cellStyle name="常规 9 41 9 2" xfId="48496"/>
    <cellStyle name="常规 9 36 9 2" xfId="48497"/>
    <cellStyle name="常规 9 42 10 2" xfId="48498"/>
    <cellStyle name="常规 9 37 10 2" xfId="48499"/>
    <cellStyle name="常规 9 42 11 2" xfId="48500"/>
    <cellStyle name="常规 9 37 11 2" xfId="48501"/>
    <cellStyle name="常规 9 42 12" xfId="48502"/>
    <cellStyle name="常规 9 37 12" xfId="48503"/>
    <cellStyle name="常规 9 42 12 2" xfId="48504"/>
    <cellStyle name="常规 9 37 12 2" xfId="48505"/>
    <cellStyle name="常规 9 42 13" xfId="48506"/>
    <cellStyle name="常规 9 37 13" xfId="48507"/>
    <cellStyle name="常规 9 42 13 2" xfId="48508"/>
    <cellStyle name="常规 9 37 13 2" xfId="48509"/>
    <cellStyle name="常规 9 42 14" xfId="48510"/>
    <cellStyle name="常规 9 37 14" xfId="48511"/>
    <cellStyle name="常规 9 42 14 2" xfId="48512"/>
    <cellStyle name="常规 9 37 14 2" xfId="48513"/>
    <cellStyle name="常规 9 42 15" xfId="48514"/>
    <cellStyle name="常规 9 37 15" xfId="48515"/>
    <cellStyle name="常规 9 42 15 2" xfId="48516"/>
    <cellStyle name="常规 9 37 15 2" xfId="48517"/>
    <cellStyle name="常规 9 42 16" xfId="48518"/>
    <cellStyle name="常规 9 37 16" xfId="48519"/>
    <cellStyle name="常规 9 42 16 2" xfId="48520"/>
    <cellStyle name="常规 9 37 16 2" xfId="48521"/>
    <cellStyle name="常规 9 42 17" xfId="48522"/>
    <cellStyle name="常规 9 37 17" xfId="48523"/>
    <cellStyle name="常规 9 42 17 2" xfId="48524"/>
    <cellStyle name="常规 9 37 17 2" xfId="48525"/>
    <cellStyle name="常规 9 42 18" xfId="48526"/>
    <cellStyle name="常规 9 37 18" xfId="48527"/>
    <cellStyle name="常规 9 42 2 2 2" xfId="48528"/>
    <cellStyle name="常规 9 37 2 2 2" xfId="48529"/>
    <cellStyle name="常规 9 42 2 3" xfId="48530"/>
    <cellStyle name="常规 9 37 2 3" xfId="48531"/>
    <cellStyle name="常规 9 42 2 3 2" xfId="48532"/>
    <cellStyle name="常规 9 37 2 3 2" xfId="48533"/>
    <cellStyle name="常规 9 42 2 4" xfId="48534"/>
    <cellStyle name="常规 9 37 2 4" xfId="48535"/>
    <cellStyle name="常规 9 42 3 2 2" xfId="48536"/>
    <cellStyle name="常规 9 37 3 2 2" xfId="48537"/>
    <cellStyle name="常规 9 42 3 3" xfId="48538"/>
    <cellStyle name="常规 9 37 3 3" xfId="48539"/>
    <cellStyle name="常规 9 42 3 3 2" xfId="48540"/>
    <cellStyle name="常规 9 37 3 3 2" xfId="48541"/>
    <cellStyle name="常规 9 42 4 2" xfId="48542"/>
    <cellStyle name="常规 9 37 4 2" xfId="48543"/>
    <cellStyle name="常规 9 42 4 2 2" xfId="48544"/>
    <cellStyle name="常规 9 37 4 2 2" xfId="48545"/>
    <cellStyle name="常规 9 42 4 3" xfId="48546"/>
    <cellStyle name="常规 9 37 4 3" xfId="48547"/>
    <cellStyle name="常规 9 42 4 3 2" xfId="48548"/>
    <cellStyle name="常规 9 37 4 3 2" xfId="48549"/>
    <cellStyle name="常规 9 42 4 4" xfId="48550"/>
    <cellStyle name="常规 9 37 4 4" xfId="48551"/>
    <cellStyle name="常规 9 42 5 2" xfId="48552"/>
    <cellStyle name="常规 9 37 5 2" xfId="48553"/>
    <cellStyle name="常规 9 42 6 2" xfId="48554"/>
    <cellStyle name="常规 9 37 6 2" xfId="48555"/>
    <cellStyle name="常规 9 42 7 2" xfId="48556"/>
    <cellStyle name="常规 9 37 7 2" xfId="48557"/>
    <cellStyle name="常规 9 42 8 2" xfId="48558"/>
    <cellStyle name="常规 9 37 8 2" xfId="48559"/>
    <cellStyle name="常规 9 42 9 2" xfId="48560"/>
    <cellStyle name="常规 9 37 9 2" xfId="48561"/>
    <cellStyle name="常规 9 43 10" xfId="48562"/>
    <cellStyle name="常规 9 38 10" xfId="48563"/>
    <cellStyle name="常规 9 43 10 2" xfId="48564"/>
    <cellStyle name="常规 9 38 10 2" xfId="48565"/>
    <cellStyle name="常规 9 43 11" xfId="48566"/>
    <cellStyle name="常规 9 38 11" xfId="48567"/>
    <cellStyle name="常规 9 43 11 2" xfId="48568"/>
    <cellStyle name="常规 9 38 11 2" xfId="48569"/>
    <cellStyle name="常规 9 43 12" xfId="48570"/>
    <cellStyle name="常规 9 38 12" xfId="48571"/>
    <cellStyle name="常规 9 43 12 2" xfId="48572"/>
    <cellStyle name="常规 9 38 12 2" xfId="48573"/>
    <cellStyle name="常规 9 43 13" xfId="48574"/>
    <cellStyle name="常规 9 38 13" xfId="48575"/>
    <cellStyle name="常规 9 43 13 2" xfId="48576"/>
    <cellStyle name="常规 9 38 13 2" xfId="48577"/>
    <cellStyle name="常规 9 43 14" xfId="48578"/>
    <cellStyle name="常规 9 38 14" xfId="48579"/>
    <cellStyle name="常规 9 43 14 2" xfId="48580"/>
    <cellStyle name="常规 9 38 14 2" xfId="48581"/>
    <cellStyle name="常规 9 43 17 2" xfId="48582"/>
    <cellStyle name="常规 9 38 17 2" xfId="48583"/>
    <cellStyle name="常规 9 43 18" xfId="48584"/>
    <cellStyle name="常规 9 38 18" xfId="48585"/>
    <cellStyle name="常规 9 43 2 2 2" xfId="48586"/>
    <cellStyle name="常规 9 38 2 2 2" xfId="48587"/>
    <cellStyle name="常规 9 43 2 3" xfId="48588"/>
    <cellStyle name="常规 9 38 2 3" xfId="48589"/>
    <cellStyle name="常规 9 43 2 3 2" xfId="48590"/>
    <cellStyle name="常规 9 38 2 3 2" xfId="48591"/>
    <cellStyle name="常规 9 43 2 4" xfId="48592"/>
    <cellStyle name="常规 9 38 2 4" xfId="48593"/>
    <cellStyle name="常规 9 43 3 2 2" xfId="48594"/>
    <cellStyle name="常规 9 38 3 2 2" xfId="48595"/>
    <cellStyle name="常规 9 43 3 3" xfId="48596"/>
    <cellStyle name="常规 9 38 3 3" xfId="48597"/>
    <cellStyle name="常规 9 43 3 3 2" xfId="48598"/>
    <cellStyle name="常规 9 38 3 3 2" xfId="48599"/>
    <cellStyle name="常规 9 43 3 4" xfId="48600"/>
    <cellStyle name="常规 9 38 3 4" xfId="48601"/>
    <cellStyle name="常规 9 43 4 2" xfId="48602"/>
    <cellStyle name="常规 9 38 4 2" xfId="48603"/>
    <cellStyle name="常规 9 43 4 2 2" xfId="48604"/>
    <cellStyle name="常规 9 38 4 2 2" xfId="48605"/>
    <cellStyle name="常规 9 43 4 3" xfId="48606"/>
    <cellStyle name="常规 9 38 4 3" xfId="48607"/>
    <cellStyle name="常规 9 43 4 3 2" xfId="48608"/>
    <cellStyle name="常规 9 38 4 3 2" xfId="48609"/>
    <cellStyle name="常规 9 43 4 4" xfId="48610"/>
    <cellStyle name="常规 9 38 4 4" xfId="48611"/>
    <cellStyle name="常规 9 43 5 2" xfId="48612"/>
    <cellStyle name="常规 9 38 5 2" xfId="48613"/>
    <cellStyle name="常规 9 43 6" xfId="48614"/>
    <cellStyle name="常规 9 38 6" xfId="48615"/>
    <cellStyle name="常规 9 43 6 2" xfId="48616"/>
    <cellStyle name="常规 9 38 6 2" xfId="48617"/>
    <cellStyle name="常规 9 43 7" xfId="48618"/>
    <cellStyle name="常规 9 38 7" xfId="48619"/>
    <cellStyle name="常规 9 43 7 2" xfId="48620"/>
    <cellStyle name="常规 9 38 7 2" xfId="48621"/>
    <cellStyle name="常规 9 43 8" xfId="48622"/>
    <cellStyle name="常规 9 38 8" xfId="48623"/>
    <cellStyle name="常规 9 43 8 2" xfId="48624"/>
    <cellStyle name="常规 9 38 8 2" xfId="48625"/>
    <cellStyle name="常规 9 43 9" xfId="48626"/>
    <cellStyle name="常规 9 38 9" xfId="48627"/>
    <cellStyle name="常规 9 43 9 2" xfId="48628"/>
    <cellStyle name="常规 9 38 9 2" xfId="48629"/>
    <cellStyle name="常规 9 44 10" xfId="48630"/>
    <cellStyle name="常规 9 39 10" xfId="48631"/>
    <cellStyle name="常规 9 44 10 2" xfId="48632"/>
    <cellStyle name="常规 9 39 10 2" xfId="48633"/>
    <cellStyle name="常规 9 44 11" xfId="48634"/>
    <cellStyle name="常规 9 39 11" xfId="48635"/>
    <cellStyle name="常规 9 44 11 2" xfId="48636"/>
    <cellStyle name="常规 9 39 11 2" xfId="48637"/>
    <cellStyle name="常规 9 44 12" xfId="48638"/>
    <cellStyle name="常规 9 39 12" xfId="48639"/>
    <cellStyle name="常规 9 44 12 2" xfId="48640"/>
    <cellStyle name="常规 9 39 12 2" xfId="48641"/>
    <cellStyle name="常规 9 44 13" xfId="48642"/>
    <cellStyle name="常规 9 39 13" xfId="48643"/>
    <cellStyle name="常规 9 44 14" xfId="48644"/>
    <cellStyle name="常规 9 39 14" xfId="48645"/>
    <cellStyle name="常规 9 61" xfId="48646"/>
    <cellStyle name="常规 9 56" xfId="48647"/>
    <cellStyle name="常规 9 44 14 2" xfId="48648"/>
    <cellStyle name="常规 9 39 14 2" xfId="48649"/>
    <cellStyle name="常规 9 44 15 2" xfId="48650"/>
    <cellStyle name="常规 9 39 15 2" xfId="48651"/>
    <cellStyle name="常规 9 44 16" xfId="48652"/>
    <cellStyle name="常规 9 39 16" xfId="48653"/>
    <cellStyle name="常规 9 44 16 2" xfId="48654"/>
    <cellStyle name="常规 9 39 16 2" xfId="48655"/>
    <cellStyle name="常规 9 44 17" xfId="48656"/>
    <cellStyle name="常规 9 39 17" xfId="48657"/>
    <cellStyle name="常规 9 44 17 2" xfId="48658"/>
    <cellStyle name="常规 9 39 17 2" xfId="48659"/>
    <cellStyle name="常规 9 44 18" xfId="48660"/>
    <cellStyle name="常规 9 39 18" xfId="48661"/>
    <cellStyle name="常规 9 44 2 2 2" xfId="48662"/>
    <cellStyle name="常规 9 39 2 2 2" xfId="48663"/>
    <cellStyle name="常规 9 44 2 3" xfId="48664"/>
    <cellStyle name="常规 9 39 2 3" xfId="48665"/>
    <cellStyle name="常规 9 44 2 3 2" xfId="48666"/>
    <cellStyle name="常规 9 39 2 3 2" xfId="48667"/>
    <cellStyle name="常规 9 44 2 4" xfId="48668"/>
    <cellStyle name="常规 9 39 2 4" xfId="48669"/>
    <cellStyle name="常规 9 44 3 2 2" xfId="48670"/>
    <cellStyle name="常规 9 39 3 2 2" xfId="48671"/>
    <cellStyle name="常规 9 44 3 3" xfId="48672"/>
    <cellStyle name="常规 9 39 3 3" xfId="48673"/>
    <cellStyle name="常规 9 44 3 3 2" xfId="48674"/>
    <cellStyle name="常规 9 39 3 3 2" xfId="48675"/>
    <cellStyle name="常规 9 44 3 4" xfId="48676"/>
    <cellStyle name="常规 9 39 3 4" xfId="48677"/>
    <cellStyle name="常规 9 44 4 2" xfId="48678"/>
    <cellStyle name="常规 9 39 4 2" xfId="48679"/>
    <cellStyle name="常规 9 44 4 2 2" xfId="48680"/>
    <cellStyle name="常规 9 39 4 2 2" xfId="48681"/>
    <cellStyle name="常规 9 44 4 3" xfId="48682"/>
    <cellStyle name="常规 9 39 4 3" xfId="48683"/>
    <cellStyle name="常规 9 44 4 3 2" xfId="48684"/>
    <cellStyle name="常规 9 39 4 3 2" xfId="48685"/>
    <cellStyle name="常规 9 44 4 4" xfId="48686"/>
    <cellStyle name="常规 9 39 4 4" xfId="48687"/>
    <cellStyle name="常规 9 44 5 2" xfId="48688"/>
    <cellStyle name="常规 9 39 5 2" xfId="48689"/>
    <cellStyle name="常规 9 44 6" xfId="48690"/>
    <cellStyle name="常规 9 39 6" xfId="48691"/>
    <cellStyle name="常规 9 44 6 2" xfId="48692"/>
    <cellStyle name="常规 9 39 6 2" xfId="48693"/>
    <cellStyle name="常规 9 44 7" xfId="48694"/>
    <cellStyle name="常规 9 39 7" xfId="48695"/>
    <cellStyle name="常规 9 44 7 2" xfId="48696"/>
    <cellStyle name="常规 9 39 7 2" xfId="48697"/>
    <cellStyle name="常规 9 44 8" xfId="48698"/>
    <cellStyle name="常规 9 39 8" xfId="48699"/>
    <cellStyle name="常规 9 44 8 2" xfId="48700"/>
    <cellStyle name="常规 9 39 8 2" xfId="48701"/>
    <cellStyle name="常规 9 44 9" xfId="48702"/>
    <cellStyle name="常规 9 39 9" xfId="48703"/>
    <cellStyle name="常规 9 44 9 2" xfId="48704"/>
    <cellStyle name="常规 9 39 9 2" xfId="48705"/>
    <cellStyle name="常规 9 4" xfId="48706"/>
    <cellStyle name="常规 9 4 10" xfId="48707"/>
    <cellStyle name="常规 9 4 10 2" xfId="48708"/>
    <cellStyle name="常规 9 4 11" xfId="48709"/>
    <cellStyle name="常规 9 4 11 2" xfId="48710"/>
    <cellStyle name="常规 9 4 12" xfId="48711"/>
    <cellStyle name="常规 9 4 12 2" xfId="48712"/>
    <cellStyle name="常规 9 4 13" xfId="48713"/>
    <cellStyle name="常规 9 4 13 2" xfId="48714"/>
    <cellStyle name="常规 9 4 14" xfId="48715"/>
    <cellStyle name="常规 9 4 14 2" xfId="48716"/>
    <cellStyle name="常规 9 4 15" xfId="48717"/>
    <cellStyle name="常规 9 4 15 2" xfId="48718"/>
    <cellStyle name="常规 9 4 16" xfId="48719"/>
    <cellStyle name="常规 9 4 16 2" xfId="48720"/>
    <cellStyle name="常规 9 4 17" xfId="48721"/>
    <cellStyle name="常规 9 4 17 2" xfId="48722"/>
    <cellStyle name="常规 9 4 2" xfId="48723"/>
    <cellStyle name="常规 9 4 2 2" xfId="48724"/>
    <cellStyle name="常规 9 4 2 2 2" xfId="48725"/>
    <cellStyle name="常规 9 4 2 3" xfId="48726"/>
    <cellStyle name="常规 9 4 2 3 2" xfId="48727"/>
    <cellStyle name="常规 9 4 2 4" xfId="48728"/>
    <cellStyle name="常规 9 4 3" xfId="48729"/>
    <cellStyle name="常规 9 4 3 2" xfId="48730"/>
    <cellStyle name="常规 9 4 3 2 2" xfId="48731"/>
    <cellStyle name="常规 9 4 3 3" xfId="48732"/>
    <cellStyle name="常规 9 4 3 3 2" xfId="48733"/>
    <cellStyle name="常规 9 4 3 4" xfId="48734"/>
    <cellStyle name="常规 9 4 4" xfId="48735"/>
    <cellStyle name="常规 9 4 4 2" xfId="48736"/>
    <cellStyle name="常规 9 4 4 2 2" xfId="48737"/>
    <cellStyle name="常规 9 4 4 3" xfId="48738"/>
    <cellStyle name="常规 9 4 4 3 2" xfId="48739"/>
    <cellStyle name="常规 9 4 4 4" xfId="48740"/>
    <cellStyle name="常规 9 4 5" xfId="48741"/>
    <cellStyle name="常规 9 4 5 2" xfId="48742"/>
    <cellStyle name="常规 9 4 6 2" xfId="48743"/>
    <cellStyle name="常规 9 4 7 2" xfId="48744"/>
    <cellStyle name="常规 9 4 8" xfId="48745"/>
    <cellStyle name="常规 9 4 8 2" xfId="48746"/>
    <cellStyle name="常规 9 4 9" xfId="48747"/>
    <cellStyle name="常规 9 4 9 2" xfId="48748"/>
    <cellStyle name="常规 9 45 10" xfId="48749"/>
    <cellStyle name="常规 9 45 10 2" xfId="48750"/>
    <cellStyle name="常规 9 45 11" xfId="48751"/>
    <cellStyle name="常规 9 45 11 2" xfId="48752"/>
    <cellStyle name="常规 9 45 12" xfId="48753"/>
    <cellStyle name="常规 9 45 12 2" xfId="48754"/>
    <cellStyle name="常规 9 45 13" xfId="48755"/>
    <cellStyle name="常规 9 45 13 2" xfId="48756"/>
    <cellStyle name="常规 9 45 14" xfId="48757"/>
    <cellStyle name="常规 9 45 14 2" xfId="48758"/>
    <cellStyle name="常规 9 45 15" xfId="48759"/>
    <cellStyle name="常规 9 45 15 2" xfId="48760"/>
    <cellStyle name="常规 9 45 16" xfId="48761"/>
    <cellStyle name="常规 9 45 16 2" xfId="48762"/>
    <cellStyle name="常规 9 45 17" xfId="48763"/>
    <cellStyle name="常规 9 45 17 2" xfId="48764"/>
    <cellStyle name="常规 9 45 18" xfId="48765"/>
    <cellStyle name="常规 9 50 2 2" xfId="48766"/>
    <cellStyle name="常规 9 45 2 2" xfId="48767"/>
    <cellStyle name="常规 9 45 2 2 2" xfId="48768"/>
    <cellStyle name="常规 9 45 2 3" xfId="48769"/>
    <cellStyle name="常规 9 45 2 3 2" xfId="48770"/>
    <cellStyle name="常规 9 45 2 4" xfId="48771"/>
    <cellStyle name="常规 9 50 3 2" xfId="48772"/>
    <cellStyle name="常规 9 45 3 2" xfId="48773"/>
    <cellStyle name="常规 9 45 3 2 2" xfId="48774"/>
    <cellStyle name="常规 9 45 3 3" xfId="48775"/>
    <cellStyle name="常规 9 45 3 3 2" xfId="48776"/>
    <cellStyle name="常规 9 45 3 4" xfId="48777"/>
    <cellStyle name="常规 9 50 4" xfId="48778"/>
    <cellStyle name="常规 9 45 4" xfId="48779"/>
    <cellStyle name="常规 9 45 4 2" xfId="48780"/>
    <cellStyle name="常规 9 45 4 2 2" xfId="48781"/>
    <cellStyle name="常规 9 45 4 3" xfId="48782"/>
    <cellStyle name="常规 9 45 4 4" xfId="48783"/>
    <cellStyle name="常规 9 45 5" xfId="48784"/>
    <cellStyle name="常规 9 45 5 2" xfId="48785"/>
    <cellStyle name="常规 9 45 6" xfId="48786"/>
    <cellStyle name="常规 9 45 6 2" xfId="48787"/>
    <cellStyle name="常规 9 45 7" xfId="48788"/>
    <cellStyle name="常规 9 45 7 2" xfId="48789"/>
    <cellStyle name="常规 9 45 8" xfId="48790"/>
    <cellStyle name="适中 14" xfId="48791"/>
    <cellStyle name="常规 9 45 8 2" xfId="48792"/>
    <cellStyle name="常规 9 45 9" xfId="48793"/>
    <cellStyle name="常规 9 45 9 2" xfId="48794"/>
    <cellStyle name="常规 9 46 10" xfId="48795"/>
    <cellStyle name="常规 9 46 10 2" xfId="48796"/>
    <cellStyle name="常规 9 46 11" xfId="48797"/>
    <cellStyle name="常规 9 46 11 2" xfId="48798"/>
    <cellStyle name="常规 9 46 12" xfId="48799"/>
    <cellStyle name="常规 9 46 12 2" xfId="48800"/>
    <cellStyle name="常规 9 46 13" xfId="48801"/>
    <cellStyle name="常规 9 46 13 2" xfId="48802"/>
    <cellStyle name="常规 9 46 14" xfId="48803"/>
    <cellStyle name="常规 9 46 14 2" xfId="48804"/>
    <cellStyle name="常规 9 46 15" xfId="48805"/>
    <cellStyle name="常规 9 46 15 2" xfId="48806"/>
    <cellStyle name="常规 9 46 16" xfId="48807"/>
    <cellStyle name="常规 9 46 16 2" xfId="48808"/>
    <cellStyle name="常规 9 46 17" xfId="48809"/>
    <cellStyle name="常规 9 46 17 2" xfId="48810"/>
    <cellStyle name="常规 9 46 18" xfId="48811"/>
    <cellStyle name="常规 9 51 2 2" xfId="48812"/>
    <cellStyle name="常规 9 46 2 2" xfId="48813"/>
    <cellStyle name="常规 9 46 2 2 2" xfId="48814"/>
    <cellStyle name="常规 9 46 2 3" xfId="48815"/>
    <cellStyle name="常规 9 46 2 3 2" xfId="48816"/>
    <cellStyle name="常规 9 46 2 4" xfId="48817"/>
    <cellStyle name="常规 9 51 3" xfId="48818"/>
    <cellStyle name="常规 9 46 3" xfId="48819"/>
    <cellStyle name="常规 9 51 3 2" xfId="48820"/>
    <cellStyle name="常规 9 46 3 2" xfId="48821"/>
    <cellStyle name="常规 9 46 3 2 2" xfId="48822"/>
    <cellStyle name="常规 9 46 3 3" xfId="48823"/>
    <cellStyle name="常规 9 46 3 3 2" xfId="48824"/>
    <cellStyle name="常规 9 46 3 4" xfId="48825"/>
    <cellStyle name="常规 9 51 4" xfId="48826"/>
    <cellStyle name="常规 9 46 4" xfId="48827"/>
    <cellStyle name="常规 9 46 4 2" xfId="48828"/>
    <cellStyle name="常规 9 46 4 2 2" xfId="48829"/>
    <cellStyle name="常规 9 46 4 3" xfId="48830"/>
    <cellStyle name="常规 9 46 4 3 2" xfId="48831"/>
    <cellStyle name="常规 9 46 4 4" xfId="48832"/>
    <cellStyle name="常规 9 46 5" xfId="48833"/>
    <cellStyle name="常规 9 46 5 2" xfId="48834"/>
    <cellStyle name="常规 9 46 6" xfId="48835"/>
    <cellStyle name="常规 9 46 6 2" xfId="48836"/>
    <cellStyle name="常规 9 46 7" xfId="48837"/>
    <cellStyle name="常规 9 46 7 2" xfId="48838"/>
    <cellStyle name="常规 9 46 8" xfId="48839"/>
    <cellStyle name="常规 9 46 8 2" xfId="48840"/>
    <cellStyle name="常规 9 46 9" xfId="48841"/>
    <cellStyle name="常规 9 46 9 2" xfId="48842"/>
    <cellStyle name="常规 9 47 10" xfId="48843"/>
    <cellStyle name="常规 9 47 10 2" xfId="48844"/>
    <cellStyle name="常规 9 47 11 2" xfId="48845"/>
    <cellStyle name="常规 9 47 12" xfId="48846"/>
    <cellStyle name="常规 9 47 12 2" xfId="48847"/>
    <cellStyle name="常规 9 47 13" xfId="48848"/>
    <cellStyle name="常规 9 47 13 2" xfId="48849"/>
    <cellStyle name="常规 9 47 14" xfId="48850"/>
    <cellStyle name="常规 9 47 14 2" xfId="48851"/>
    <cellStyle name="常规 9 47 15" xfId="48852"/>
    <cellStyle name="常规 9 47 15 2" xfId="48853"/>
    <cellStyle name="常规 9 47 16" xfId="48854"/>
    <cellStyle name="常规 9 47 16 2" xfId="48855"/>
    <cellStyle name="常规 9 47 17" xfId="48856"/>
    <cellStyle name="常规 9 47 17 2" xfId="48857"/>
    <cellStyle name="常规 9 47 18" xfId="48858"/>
    <cellStyle name="常规 9 52 2 2" xfId="48859"/>
    <cellStyle name="常规 9 47 2 2" xfId="48860"/>
    <cellStyle name="常规 9 47 2 2 2" xfId="48861"/>
    <cellStyle name="常规 9 47 2 3" xfId="48862"/>
    <cellStyle name="常规 9 47 2 3 2" xfId="48863"/>
    <cellStyle name="常规 9 47 2 4" xfId="48864"/>
    <cellStyle name="常规 9 52 3" xfId="48865"/>
    <cellStyle name="常规 9 47 3" xfId="48866"/>
    <cellStyle name="常规 9 52 3 2" xfId="48867"/>
    <cellStyle name="常规 9 47 3 2" xfId="48868"/>
    <cellStyle name="常规 9 47 3 2 2" xfId="48869"/>
    <cellStyle name="常规 9 47 3 3" xfId="48870"/>
    <cellStyle name="常规 9 47 3 3 2" xfId="48871"/>
    <cellStyle name="常规 9 47 3 4" xfId="48872"/>
    <cellStyle name="常规 9 52 4" xfId="48873"/>
    <cellStyle name="常规 9 47 4" xfId="48874"/>
    <cellStyle name="常规 9 47 4 2" xfId="48875"/>
    <cellStyle name="常规 9 47 4 2 2" xfId="48876"/>
    <cellStyle name="常规 9 47 4 3" xfId="48877"/>
    <cellStyle name="常规 9 47 4 3 2" xfId="48878"/>
    <cellStyle name="常规 9 47 4 4" xfId="48879"/>
    <cellStyle name="常规 9 47 5" xfId="48880"/>
    <cellStyle name="常规 9 47 5 2" xfId="48881"/>
    <cellStyle name="常规 9 47 6" xfId="48882"/>
    <cellStyle name="常规 9 47 6 2" xfId="48883"/>
    <cellStyle name="常规 9 47 7" xfId="48884"/>
    <cellStyle name="常规 9 47 7 2" xfId="48885"/>
    <cellStyle name="常规 9 47 8" xfId="48886"/>
    <cellStyle name="常规 9 47 8 2" xfId="48887"/>
    <cellStyle name="注释 11 10" xfId="48888"/>
    <cellStyle name="常规 9 47 9" xfId="48889"/>
    <cellStyle name="常规 9 47 9 2" xfId="48890"/>
    <cellStyle name="常规 9 48 10" xfId="48891"/>
    <cellStyle name="常规 9 48 10 2" xfId="48892"/>
    <cellStyle name="常规 9 48 11 2" xfId="48893"/>
    <cellStyle name="常规 9 48 12" xfId="48894"/>
    <cellStyle name="常规 9 48 12 2" xfId="48895"/>
    <cellStyle name="常规 9 48 13" xfId="48896"/>
    <cellStyle name="常规 9 48 13 2" xfId="48897"/>
    <cellStyle name="常规 9 48 14" xfId="48898"/>
    <cellStyle name="常规 9 48 14 2" xfId="48899"/>
    <cellStyle name="常规 9 53 2 2" xfId="48900"/>
    <cellStyle name="常规 9 48 2 2" xfId="48901"/>
    <cellStyle name="常规 9 48 2 2 2" xfId="48902"/>
    <cellStyle name="常规 9 48 2 3" xfId="48903"/>
    <cellStyle name="常规 9 48 2 3 2" xfId="48904"/>
    <cellStyle name="常规 9 48 2 4" xfId="48905"/>
    <cellStyle name="常规 9 53 3" xfId="48906"/>
    <cellStyle name="常规 9 48 3" xfId="48907"/>
    <cellStyle name="常规 9 53 3 2" xfId="48908"/>
    <cellStyle name="常规 9 48 3 2" xfId="48909"/>
    <cellStyle name="常规 9 48 3 2 2" xfId="48910"/>
    <cellStyle name="常规 9 48 3 3" xfId="48911"/>
    <cellStyle name="常规 9 48 3 3 2" xfId="48912"/>
    <cellStyle name="常规 9 48 3 4" xfId="48913"/>
    <cellStyle name="常规 9 53 4" xfId="48914"/>
    <cellStyle name="常规 9 48 4" xfId="48915"/>
    <cellStyle name="常规 9 48 4 2" xfId="48916"/>
    <cellStyle name="常规 9 48 4 2 2" xfId="48917"/>
    <cellStyle name="常规 9 48 4 3" xfId="48918"/>
    <cellStyle name="常规 9 48 4 3 2" xfId="48919"/>
    <cellStyle name="常规 9 48 4 4" xfId="48920"/>
    <cellStyle name="常规 9 48 5" xfId="48921"/>
    <cellStyle name="常规 9 48 5 2" xfId="48922"/>
    <cellStyle name="常规 9 48 6" xfId="48923"/>
    <cellStyle name="常规 9 48 6 2" xfId="48924"/>
    <cellStyle name="常规 9 48 7" xfId="48925"/>
    <cellStyle name="常规 9 48 7 2" xfId="48926"/>
    <cellStyle name="常规 9 48 8" xfId="48927"/>
    <cellStyle name="常规 9 48 8 2" xfId="48928"/>
    <cellStyle name="常规 9 48 9" xfId="48929"/>
    <cellStyle name="常规 9 48 9 2" xfId="48930"/>
    <cellStyle name="常规 9 49 10" xfId="48931"/>
    <cellStyle name="常规 9 49 10 2" xfId="48932"/>
    <cellStyle name="常规 9 49 11 2" xfId="48933"/>
    <cellStyle name="常规 9 49 12" xfId="48934"/>
    <cellStyle name="常规 9 49 12 2" xfId="48935"/>
    <cellStyle name="常规 9 49 13" xfId="48936"/>
    <cellStyle name="常规 9 49 13 2" xfId="48937"/>
    <cellStyle name="常规 9 49 14" xfId="48938"/>
    <cellStyle name="常规 9 49 14 2" xfId="48939"/>
    <cellStyle name="常规 9 54 2 2" xfId="48940"/>
    <cellStyle name="常规 9 49 2 2" xfId="48941"/>
    <cellStyle name="常规 9 49 2 2 2" xfId="48942"/>
    <cellStyle name="常规 9 49 2 3" xfId="48943"/>
    <cellStyle name="常规 9 49 2 3 2" xfId="48944"/>
    <cellStyle name="常规 9 49 2 4" xfId="48945"/>
    <cellStyle name="常规 9 54 3" xfId="48946"/>
    <cellStyle name="常规 9 49 3" xfId="48947"/>
    <cellStyle name="常规 9 54 3 2" xfId="48948"/>
    <cellStyle name="常规 9 49 3 2" xfId="48949"/>
    <cellStyle name="常规 9 49 3 2 2" xfId="48950"/>
    <cellStyle name="常规 9 49 3 3" xfId="48951"/>
    <cellStyle name="常规 9 49 3 3 2" xfId="48952"/>
    <cellStyle name="常规 9 49 3 4" xfId="48953"/>
    <cellStyle name="常规 9 54 4" xfId="48954"/>
    <cellStyle name="常规 9 49 4" xfId="48955"/>
    <cellStyle name="常规 9 49 4 2" xfId="48956"/>
    <cellStyle name="常规 9 49 4 2 2" xfId="48957"/>
    <cellStyle name="常规 9 49 4 3" xfId="48958"/>
    <cellStyle name="常规 9 49 4 3 2" xfId="48959"/>
    <cellStyle name="常规 9 49 4 4" xfId="48960"/>
    <cellStyle name="常规 9 49 5" xfId="48961"/>
    <cellStyle name="常规 9 49 5 2" xfId="48962"/>
    <cellStyle name="常规 9 49 6" xfId="48963"/>
    <cellStyle name="常规 9 49 6 2" xfId="48964"/>
    <cellStyle name="常规 9 49 7" xfId="48965"/>
    <cellStyle name="常规 9 49 7 2" xfId="48966"/>
    <cellStyle name="常规 9 49 8" xfId="48967"/>
    <cellStyle name="常规 9 49 8 2" xfId="48968"/>
    <cellStyle name="常规 9 49 9" xfId="48969"/>
    <cellStyle name="常规 9 49 9 2" xfId="48970"/>
    <cellStyle name="常规 9 5" xfId="48971"/>
    <cellStyle name="常规 9 5 10" xfId="48972"/>
    <cellStyle name="常规 9 5 10 2" xfId="48973"/>
    <cellStyle name="常规 9 5 11" xfId="48974"/>
    <cellStyle name="常规 9 5 11 2" xfId="48975"/>
    <cellStyle name="常规 9 5 12" xfId="48976"/>
    <cellStyle name="常规 9 5 12 2" xfId="48977"/>
    <cellStyle name="常规 9 5 13" xfId="48978"/>
    <cellStyle name="常规 9 5 13 2" xfId="48979"/>
    <cellStyle name="常规 9 5 14" xfId="48980"/>
    <cellStyle name="常规 9 5 14 2" xfId="48981"/>
    <cellStyle name="常规 9 5 15" xfId="48982"/>
    <cellStyle name="常规 9 5 15 2" xfId="48983"/>
    <cellStyle name="常规 9 5 16" xfId="48984"/>
    <cellStyle name="常规 9 5 16 2" xfId="48985"/>
    <cellStyle name="常规 9 5 17" xfId="48986"/>
    <cellStyle name="常规 9 5 17 2" xfId="48987"/>
    <cellStyle name="常规 9 5 2" xfId="48988"/>
    <cellStyle name="常规 9 5 2 2" xfId="48989"/>
    <cellStyle name="常规 9 5 2 2 2" xfId="48990"/>
    <cellStyle name="常规 9 5 2 3 2" xfId="48991"/>
    <cellStyle name="常规 9 5 3" xfId="48992"/>
    <cellStyle name="常规 9 5 3 2" xfId="48993"/>
    <cellStyle name="常规 9 5 3 2 2" xfId="48994"/>
    <cellStyle name="常规 9 5 3 3" xfId="48995"/>
    <cellStyle name="常规 9 5 3 3 2" xfId="48996"/>
    <cellStyle name="常规 9 5 3 4" xfId="48997"/>
    <cellStyle name="常规 9 5 4" xfId="48998"/>
    <cellStyle name="常规 9 5 4 2" xfId="48999"/>
    <cellStyle name="常规 9 5 4 2 2" xfId="49000"/>
    <cellStyle name="常规 9 5 4 3" xfId="49001"/>
    <cellStyle name="常规 9 5 4 3 2" xfId="49002"/>
    <cellStyle name="常规 9 5 4 4" xfId="49003"/>
    <cellStyle name="常规 9 5 5" xfId="49004"/>
    <cellStyle name="常规 9 5 5 2" xfId="49005"/>
    <cellStyle name="常规 9 5 6 2" xfId="49006"/>
    <cellStyle name="常规 9 5 7 2" xfId="49007"/>
    <cellStyle name="常规 9 5 8" xfId="49008"/>
    <cellStyle name="常规 9 5 8 2" xfId="49009"/>
    <cellStyle name="常规 9 5 9" xfId="49010"/>
    <cellStyle name="常规 9 5 9 2" xfId="49011"/>
    <cellStyle name="常规 9 60" xfId="49012"/>
    <cellStyle name="常规 9 55" xfId="49013"/>
    <cellStyle name="常规 9 60 2" xfId="49014"/>
    <cellStyle name="常规 9 55 2" xfId="49015"/>
    <cellStyle name="常规 9 60 2 2" xfId="49016"/>
    <cellStyle name="常规 9 55 2 2" xfId="49017"/>
    <cellStyle name="常规 9 60 3" xfId="49018"/>
    <cellStyle name="常规 9 55 3" xfId="49019"/>
    <cellStyle name="常规 9 60 3 2" xfId="49020"/>
    <cellStyle name="常规 9 55 3 2" xfId="49021"/>
    <cellStyle name="常规 9 60 4" xfId="49022"/>
    <cellStyle name="常规 9 55 4" xfId="49023"/>
    <cellStyle name="常规 9 61 2" xfId="49024"/>
    <cellStyle name="常规 9 56 2" xfId="49025"/>
    <cellStyle name="常规 9 56 2 2" xfId="49026"/>
    <cellStyle name="常规 9 56 3" xfId="49027"/>
    <cellStyle name="常规 9 56 3 2" xfId="49028"/>
    <cellStyle name="常规 9 56 4" xfId="49029"/>
    <cellStyle name="常规 9 62" xfId="49030"/>
    <cellStyle name="常规 9 57" xfId="49031"/>
    <cellStyle name="注释 4 2 3" xfId="49032"/>
    <cellStyle name="常规 9 62 2" xfId="49033"/>
    <cellStyle name="常规 9 57 2" xfId="49034"/>
    <cellStyle name="注释 4 2 3 2" xfId="49035"/>
    <cellStyle name="常规 9 57 2 2" xfId="49036"/>
    <cellStyle name="注释 4 2 4" xfId="49037"/>
    <cellStyle name="常规 9 57 3" xfId="49038"/>
    <cellStyle name="注释 4 2 4 2" xfId="49039"/>
    <cellStyle name="常规 9 57 3 2" xfId="49040"/>
    <cellStyle name="注释 4 2 5" xfId="49041"/>
    <cellStyle name="常规 9 57 4" xfId="49042"/>
    <cellStyle name="注释 4 3 3 2" xfId="49043"/>
    <cellStyle name="常规 9 58 2 2" xfId="49044"/>
    <cellStyle name="注释 4 3 4" xfId="49045"/>
    <cellStyle name="常规 9 58 3" xfId="49046"/>
    <cellStyle name="常规 9 58 3 2" xfId="49047"/>
    <cellStyle name="注释 4 3 5" xfId="49048"/>
    <cellStyle name="常规 9 58 4" xfId="49049"/>
    <cellStyle name="常规 9 59 2 2" xfId="49050"/>
    <cellStyle name="常规 9 59 3 2" xfId="49051"/>
    <cellStyle name="常规 9 6" xfId="49052"/>
    <cellStyle name="常规 9 6 10" xfId="49053"/>
    <cellStyle name="常规 9 6 10 2" xfId="49054"/>
    <cellStyle name="常规 9 6 11" xfId="49055"/>
    <cellStyle name="常规 9 6 11 2" xfId="49056"/>
    <cellStyle name="常规 9 6 12" xfId="49057"/>
    <cellStyle name="常规 9 6 12 2" xfId="49058"/>
    <cellStyle name="常规 9 6 13" xfId="49059"/>
    <cellStyle name="常规 9 6 14" xfId="49060"/>
    <cellStyle name="常规 9 6 14 2" xfId="49061"/>
    <cellStyle name="常规 9 6 15" xfId="49062"/>
    <cellStyle name="常规 9 6 15 2" xfId="49063"/>
    <cellStyle name="常规 9 6 16" xfId="49064"/>
    <cellStyle name="常规 9 6 16 2" xfId="49065"/>
    <cellStyle name="常规 9 6 17" xfId="49066"/>
    <cellStyle name="常规 9 6 17 2" xfId="49067"/>
    <cellStyle name="常规 9 6 18" xfId="49068"/>
    <cellStyle name="常规 9 6 2" xfId="49069"/>
    <cellStyle name="常规 9 6 2 2" xfId="49070"/>
    <cellStyle name="常规 9 6 2 2 2" xfId="49071"/>
    <cellStyle name="常规 9 6 2 3" xfId="49072"/>
    <cellStyle name="常规 9 6 2 3 2" xfId="49073"/>
    <cellStyle name="常规 9 6 2 4" xfId="49074"/>
    <cellStyle name="常规 9 6 2 4 2" xfId="49075"/>
    <cellStyle name="常规 9 6 2 5" xfId="49076"/>
    <cellStyle name="常规 9 6 3" xfId="49077"/>
    <cellStyle name="常规 9 6 3 2" xfId="49078"/>
    <cellStyle name="常规 9 6 3 2 2" xfId="49079"/>
    <cellStyle name="常规 9 6 3 3" xfId="49080"/>
    <cellStyle name="常规 9 6 3 3 2" xfId="49081"/>
    <cellStyle name="常规 9 6 3 4" xfId="49082"/>
    <cellStyle name="常规 9 6 4" xfId="49083"/>
    <cellStyle name="常规 9 6 4 2" xfId="49084"/>
    <cellStyle name="常规 9 6 4 2 2" xfId="49085"/>
    <cellStyle name="常规 9 6 4 3" xfId="49086"/>
    <cellStyle name="常规 9 6 4 3 2" xfId="49087"/>
    <cellStyle name="常规 9 6 4 4" xfId="49088"/>
    <cellStyle name="常规 9 6 5" xfId="49089"/>
    <cellStyle name="常规 9 6 5 2" xfId="49090"/>
    <cellStyle name="常规 9 6 6" xfId="49091"/>
    <cellStyle name="常规 9 6 6 2" xfId="49092"/>
    <cellStyle name="常规 9 6 7 2" xfId="49093"/>
    <cellStyle name="常规 9 6 8" xfId="49094"/>
    <cellStyle name="常规 9 6 8 2" xfId="49095"/>
    <cellStyle name="常规 9 6 9" xfId="49096"/>
    <cellStyle name="常规 9 6 9 2" xfId="49097"/>
    <cellStyle name="注释 4 5 3" xfId="49098"/>
    <cellStyle name="常规 9 70 2" xfId="49099"/>
    <cellStyle name="常规 9 65 2" xfId="49100"/>
    <cellStyle name="常规 9 71" xfId="49101"/>
    <cellStyle name="常规 9 66" xfId="49102"/>
    <cellStyle name="常规 9 71 2" xfId="49103"/>
    <cellStyle name="常规 9 66 2" xfId="49104"/>
    <cellStyle name="常规 9 72" xfId="49105"/>
    <cellStyle name="常规 9 67" xfId="49106"/>
    <cellStyle name="常规 9 72 2" xfId="49107"/>
    <cellStyle name="常规 9 67 2" xfId="49108"/>
    <cellStyle name="常规 9 73" xfId="49109"/>
    <cellStyle name="常规 9 68" xfId="49110"/>
    <cellStyle name="常规 9 73 2" xfId="49111"/>
    <cellStyle name="常规 9 68 2" xfId="49112"/>
    <cellStyle name="常规 9 74" xfId="49113"/>
    <cellStyle name="常规 9 69" xfId="49114"/>
    <cellStyle name="常规 9 69 2" xfId="49115"/>
    <cellStyle name="常规 9 7" xfId="49116"/>
    <cellStyle name="常规 9 7 10" xfId="49117"/>
    <cellStyle name="常规 9 7 10 2" xfId="49118"/>
    <cellStyle name="常规 9 7 11" xfId="49119"/>
    <cellStyle name="常规 9 7 11 2" xfId="49120"/>
    <cellStyle name="常规 9 7 12" xfId="49121"/>
    <cellStyle name="常规 9 7 12 2" xfId="49122"/>
    <cellStyle name="常规 9 7 13" xfId="49123"/>
    <cellStyle name="常规 9 7 13 2" xfId="49124"/>
    <cellStyle name="常规 9 7 14 2" xfId="49125"/>
    <cellStyle name="常规 9 7 15" xfId="49126"/>
    <cellStyle name="常规 9 7 15 2" xfId="49127"/>
    <cellStyle name="常规 9 7 16" xfId="49128"/>
    <cellStyle name="常规 9 7 16 2" xfId="49129"/>
    <cellStyle name="常规 9 7 17" xfId="49130"/>
    <cellStyle name="常规 9 7 17 2" xfId="49131"/>
    <cellStyle name="常规 9 7 18" xfId="49132"/>
    <cellStyle name="常规 9 7 2" xfId="49133"/>
    <cellStyle name="常规 9 7 2 2" xfId="49134"/>
    <cellStyle name="常规 9 7 2 2 2" xfId="49135"/>
    <cellStyle name="常规 9 7 2 3" xfId="49136"/>
    <cellStyle name="常规 9 7 2 3 2" xfId="49137"/>
    <cellStyle name="常规 9 7 2 4" xfId="49138"/>
    <cellStyle name="常规 9 7 3" xfId="49139"/>
    <cellStyle name="常规 9 7 3 2" xfId="49140"/>
    <cellStyle name="常规 9 7 3 2 2" xfId="49141"/>
    <cellStyle name="常规 9 7 3 3" xfId="49142"/>
    <cellStyle name="常规 9 7 3 3 2" xfId="49143"/>
    <cellStyle name="常规 9 7 3 4" xfId="49144"/>
    <cellStyle name="常规 9 7 4" xfId="49145"/>
    <cellStyle name="常规 9 7 4 2" xfId="49146"/>
    <cellStyle name="常规 9 7 4 2 2" xfId="49147"/>
    <cellStyle name="常规 9 7 4 3" xfId="49148"/>
    <cellStyle name="常规 9 7 4 3 2" xfId="49149"/>
    <cellStyle name="常规 9 7 4 4" xfId="49150"/>
    <cellStyle name="常规 9 7 5" xfId="49151"/>
    <cellStyle name="常规 9 7 5 2" xfId="49152"/>
    <cellStyle name="常规 9 7 6" xfId="49153"/>
    <cellStyle name="常规 9 7 6 2" xfId="49154"/>
    <cellStyle name="常规 9 7 7" xfId="49155"/>
    <cellStyle name="常规 9 7 7 2" xfId="49156"/>
    <cellStyle name="常规 9 7 8" xfId="49157"/>
    <cellStyle name="常规 9 7 8 2" xfId="49158"/>
    <cellStyle name="常规 9 7 9" xfId="49159"/>
    <cellStyle name="常规 9 7 9 2" xfId="49160"/>
    <cellStyle name="常规 9 80" xfId="49161"/>
    <cellStyle name="常规 9 75" xfId="49162"/>
    <cellStyle name="常规 9 81" xfId="49163"/>
    <cellStyle name="常规 9 76" xfId="49164"/>
    <cellStyle name="常规 9 82" xfId="49165"/>
    <cellStyle name="常规 9 77" xfId="49166"/>
    <cellStyle name="常规 9 83" xfId="49167"/>
    <cellStyle name="常规 9 78" xfId="49168"/>
    <cellStyle name="常规 9 84" xfId="49169"/>
    <cellStyle name="常规 9 79" xfId="49170"/>
    <cellStyle name="常规 9 8 10" xfId="49171"/>
    <cellStyle name="常规 9 8 10 2" xfId="49172"/>
    <cellStyle name="常规 9 8 11" xfId="49173"/>
    <cellStyle name="常规 9 8 11 2" xfId="49174"/>
    <cellStyle name="常规 9 8 12" xfId="49175"/>
    <cellStyle name="常规 9 8 12 2" xfId="49176"/>
    <cellStyle name="常规 9 8 13" xfId="49177"/>
    <cellStyle name="常规 9 8 13 2" xfId="49178"/>
    <cellStyle name="常规 9 8 14" xfId="49179"/>
    <cellStyle name="常规 9 8 14 2" xfId="49180"/>
    <cellStyle name="常规 9 8 15" xfId="49181"/>
    <cellStyle name="常规 9 8 15 2" xfId="49182"/>
    <cellStyle name="常规 9 8 16 2" xfId="49183"/>
    <cellStyle name="常规 9 8 17" xfId="49184"/>
    <cellStyle name="常规 9 8 17 2" xfId="49185"/>
    <cellStyle name="常规 9 8 2 2" xfId="49186"/>
    <cellStyle name="常规 9 8 2 2 2" xfId="49187"/>
    <cellStyle name="常规 9 8 2 3 2" xfId="49188"/>
    <cellStyle name="常规 9 8 2 4" xfId="49189"/>
    <cellStyle name="常规 9 8 3" xfId="49190"/>
    <cellStyle name="常规 9 8 4" xfId="49191"/>
    <cellStyle name="常规 9 8 4 2" xfId="49192"/>
    <cellStyle name="常规 9 8 4 2 2" xfId="49193"/>
    <cellStyle name="常规 9 8 4 3" xfId="49194"/>
    <cellStyle name="常规 9 8 4 3 2" xfId="49195"/>
    <cellStyle name="常规 9 8 4 4" xfId="49196"/>
    <cellStyle name="常规 9 8 5" xfId="49197"/>
    <cellStyle name="常规 9 8 5 2" xfId="49198"/>
    <cellStyle name="常规 9 8 6" xfId="49199"/>
    <cellStyle name="常规 9 8 6 2" xfId="49200"/>
    <cellStyle name="常规 9 8 7" xfId="49201"/>
    <cellStyle name="常规 9 8 7 2" xfId="49202"/>
    <cellStyle name="常规 9 8 8" xfId="49203"/>
    <cellStyle name="常规 9 8 9" xfId="49204"/>
    <cellStyle name="常规 9 8 9 2" xfId="49205"/>
    <cellStyle name="常规 9 81 2" xfId="49206"/>
    <cellStyle name="常规 9 85" xfId="49207"/>
    <cellStyle name="常规 9 86" xfId="49208"/>
    <cellStyle name="常规 9 9" xfId="49209"/>
    <cellStyle name="常规 9 9 10" xfId="49210"/>
    <cellStyle name="常规 9 9 10 2" xfId="49211"/>
    <cellStyle name="常规 9 9 11" xfId="49212"/>
    <cellStyle name="常规 9 9 11 2" xfId="49213"/>
    <cellStyle name="常规 9 9 12" xfId="49214"/>
    <cellStyle name="常规 9 9 12 2" xfId="49215"/>
    <cellStyle name="常规 9 9 13" xfId="49216"/>
    <cellStyle name="常规 9 9 13 2" xfId="49217"/>
    <cellStyle name="常规 9 9 14" xfId="49218"/>
    <cellStyle name="常规 9 9 14 2" xfId="49219"/>
    <cellStyle name="常规 9 9 15" xfId="49220"/>
    <cellStyle name="常规 9 9 15 2" xfId="49221"/>
    <cellStyle name="常规 9 9 16" xfId="49222"/>
    <cellStyle name="常规 9 9 16 2" xfId="49223"/>
    <cellStyle name="常规 9 9 17" xfId="49224"/>
    <cellStyle name="常规 9 9 17 2" xfId="49225"/>
    <cellStyle name="常规 9 9 2" xfId="49226"/>
    <cellStyle name="常规 9 9 2 2" xfId="49227"/>
    <cellStyle name="常规 9 9 2 2 2" xfId="49228"/>
    <cellStyle name="常规 9 9 2 3" xfId="49229"/>
    <cellStyle name="常规 9 9 2 3 2" xfId="49230"/>
    <cellStyle name="常规 9 9 2 4" xfId="49231"/>
    <cellStyle name="常规 9 9 3" xfId="49232"/>
    <cellStyle name="常规 9 9 4" xfId="49233"/>
    <cellStyle name="常规 9 9 4 2" xfId="49234"/>
    <cellStyle name="常规 9 9 4 2 2" xfId="49235"/>
    <cellStyle name="常规 9 9 4 3" xfId="49236"/>
    <cellStyle name="常规 9 9 4 3 2" xfId="49237"/>
    <cellStyle name="常规 9 9 4 4" xfId="49238"/>
    <cellStyle name="常规 9 9 5" xfId="49239"/>
    <cellStyle name="常规 9 9 5 2" xfId="49240"/>
    <cellStyle name="常规 9 9 6" xfId="49241"/>
    <cellStyle name="常规 9 9 7" xfId="49242"/>
    <cellStyle name="常规 9 9 7 2" xfId="49243"/>
    <cellStyle name="常规 9 9 8" xfId="49244"/>
    <cellStyle name="常规 9 9 9" xfId="49245"/>
    <cellStyle name="常规 9 9 9 2" xfId="49246"/>
    <cellStyle name="常规 95 2" xfId="49247"/>
    <cellStyle name="常规 96" xfId="49248"/>
    <cellStyle name="常规 96 2" xfId="49249"/>
    <cellStyle name="常规 97" xfId="49250"/>
    <cellStyle name="常规 97 2" xfId="49251"/>
    <cellStyle name="常规 98" xfId="49252"/>
    <cellStyle name="常规 98 2" xfId="49253"/>
    <cellStyle name="常规 98 2 2" xfId="49254"/>
    <cellStyle name="常规 98 3" xfId="49255"/>
    <cellStyle name="常规 98 3 2" xfId="49256"/>
    <cellStyle name="常规 98 4" xfId="49257"/>
    <cellStyle name="常规 99" xfId="49258"/>
    <cellStyle name="常规 99 2" xfId="49259"/>
    <cellStyle name="常规_安全" xfId="49260"/>
    <cellStyle name="常规_安全 2" xfId="49261"/>
    <cellStyle name="常规_安全 6" xfId="49262"/>
    <cellStyle name="常规_安全 8" xfId="49263"/>
    <cellStyle name="超链接 10" xfId="49264"/>
    <cellStyle name="超链接 11" xfId="49265"/>
    <cellStyle name="超链接 2" xfId="49266"/>
    <cellStyle name="超链接 2 10" xfId="49267"/>
    <cellStyle name="超链接 2 11" xfId="49268"/>
    <cellStyle name="超链接 2 12" xfId="49269"/>
    <cellStyle name="超链接 2 2" xfId="49270"/>
    <cellStyle name="超链接 2 3" xfId="49271"/>
    <cellStyle name="超链接 2 4" xfId="49272"/>
    <cellStyle name="超链接 2 5" xfId="49273"/>
    <cellStyle name="超链接 2 6" xfId="49274"/>
    <cellStyle name="超链接 2 7" xfId="49275"/>
    <cellStyle name="超链接 2 8" xfId="49276"/>
    <cellStyle name="超链接 2 9" xfId="49277"/>
    <cellStyle name="超链接 3" xfId="49278"/>
    <cellStyle name="超链接 3 10" xfId="49279"/>
    <cellStyle name="超链接 3 11" xfId="49280"/>
    <cellStyle name="超链接 3 12" xfId="49281"/>
    <cellStyle name="超链接 3 13" xfId="49282"/>
    <cellStyle name="超链接 3 14" xfId="49283"/>
    <cellStyle name="超链接 3 20" xfId="49284"/>
    <cellStyle name="超链接 3 15" xfId="49285"/>
    <cellStyle name="超链接 3 21" xfId="49286"/>
    <cellStyle name="超链接 3 16" xfId="49287"/>
    <cellStyle name="超链接 3 22" xfId="49288"/>
    <cellStyle name="超链接 3 17" xfId="49289"/>
    <cellStyle name="超链接 3 18" xfId="49290"/>
    <cellStyle name="超链接 3 19" xfId="49291"/>
    <cellStyle name="超链接 3 2" xfId="49292"/>
    <cellStyle name="超链接 3 3" xfId="49293"/>
    <cellStyle name="超链接 3 4" xfId="49294"/>
    <cellStyle name="超链接 3 5" xfId="49295"/>
    <cellStyle name="超链接 3 6" xfId="49296"/>
    <cellStyle name="超链接 3 7" xfId="49297"/>
    <cellStyle name="超链接 3 8" xfId="49298"/>
    <cellStyle name="警告文本 7 2 2 2" xfId="49299"/>
    <cellStyle name="超链接 3 9" xfId="49300"/>
    <cellStyle name="超链接 4" xfId="49301"/>
    <cellStyle name="超链接 4 2" xfId="49302"/>
    <cellStyle name="超链接 5" xfId="49303"/>
    <cellStyle name="超链接 5 2" xfId="49304"/>
    <cellStyle name="超链接 6" xfId="49305"/>
    <cellStyle name="超链接 6 2" xfId="49306"/>
    <cellStyle name="超链接 7" xfId="49307"/>
    <cellStyle name="超链接 7 2" xfId="49308"/>
    <cellStyle name="超链接 8" xfId="49309"/>
    <cellStyle name="超链接 8 2" xfId="49310"/>
    <cellStyle name="超链接 9" xfId="49311"/>
    <cellStyle name="逗号" xfId="49312"/>
    <cellStyle name="访问过的超链接" xfId="49313"/>
    <cellStyle name="好 10" xfId="49314"/>
    <cellStyle name="好 10 2" xfId="49315"/>
    <cellStyle name="好 10 2 2" xfId="49316"/>
    <cellStyle name="好 10 3" xfId="49317"/>
    <cellStyle name="好 10 4" xfId="49318"/>
    <cellStyle name="好 10 5" xfId="49319"/>
    <cellStyle name="好 10 6" xfId="49320"/>
    <cellStyle name="好 10 7" xfId="49321"/>
    <cellStyle name="好 10 8" xfId="49322"/>
    <cellStyle name="好 11" xfId="49323"/>
    <cellStyle name="好 11 2" xfId="49324"/>
    <cellStyle name="好 12" xfId="49325"/>
    <cellStyle name="好 12 2" xfId="49326"/>
    <cellStyle name="好 13" xfId="49327"/>
    <cellStyle name="好 13 2" xfId="49328"/>
    <cellStyle name="好 14" xfId="49329"/>
    <cellStyle name="好 14 2" xfId="49330"/>
    <cellStyle name="好 15" xfId="49331"/>
    <cellStyle name="好 15 2" xfId="49332"/>
    <cellStyle name="好 2" xfId="49333"/>
    <cellStyle name="好 2 2" xfId="49334"/>
    <cellStyle name="好 2 2 2" xfId="49335"/>
    <cellStyle name="好 2 2 3" xfId="49336"/>
    <cellStyle name="好 2 2 4" xfId="49337"/>
    <cellStyle name="好 2 2 5" xfId="49338"/>
    <cellStyle name="好 2 3" xfId="49339"/>
    <cellStyle name="好 2 3 2" xfId="49340"/>
    <cellStyle name="好 2 3 3" xfId="49341"/>
    <cellStyle name="好 2 3 4" xfId="49342"/>
    <cellStyle name="好 2 3 5" xfId="49343"/>
    <cellStyle name="好 2 4" xfId="49344"/>
    <cellStyle name="好 2 5" xfId="49345"/>
    <cellStyle name="好 2 6" xfId="49346"/>
    <cellStyle name="好 2 7" xfId="49347"/>
    <cellStyle name="好 3 2 2" xfId="49348"/>
    <cellStyle name="好 3 2 2 2" xfId="49349"/>
    <cellStyle name="好 3 3" xfId="49350"/>
    <cellStyle name="好 3 4" xfId="49351"/>
    <cellStyle name="好 3 5" xfId="49352"/>
    <cellStyle name="好 4 10" xfId="49353"/>
    <cellStyle name="好 4 11" xfId="49354"/>
    <cellStyle name="好 4 3" xfId="49355"/>
    <cellStyle name="好 4 4" xfId="49356"/>
    <cellStyle name="好 4 5" xfId="49357"/>
    <cellStyle name="好 4 6" xfId="49358"/>
    <cellStyle name="好 4 6 2" xfId="49359"/>
    <cellStyle name="好 4 7" xfId="49360"/>
    <cellStyle name="好 4 8" xfId="49361"/>
    <cellStyle name="好 4 9" xfId="49362"/>
    <cellStyle name="好 5 2" xfId="49363"/>
    <cellStyle name="好 5 3" xfId="49364"/>
    <cellStyle name="好 5 3 2" xfId="49365"/>
    <cellStyle name="好 5 4" xfId="49366"/>
    <cellStyle name="好 5 5" xfId="49367"/>
    <cellStyle name="好 5 6" xfId="49368"/>
    <cellStyle name="好 5 7" xfId="49369"/>
    <cellStyle name="好 5 8" xfId="49370"/>
    <cellStyle name="好 6" xfId="49371"/>
    <cellStyle name="好 6 2" xfId="49372"/>
    <cellStyle name="好 6 3" xfId="49373"/>
    <cellStyle name="好 6 3 2" xfId="49374"/>
    <cellStyle name="好 6 4" xfId="49375"/>
    <cellStyle name="好 6 5" xfId="49376"/>
    <cellStyle name="好 6 7" xfId="49377"/>
    <cellStyle name="好 6 8" xfId="49378"/>
    <cellStyle name="好 7" xfId="49379"/>
    <cellStyle name="好 7 2" xfId="49380"/>
    <cellStyle name="好 7 3" xfId="49381"/>
    <cellStyle name="好 7 3 2" xfId="49382"/>
    <cellStyle name="好 7 4" xfId="49383"/>
    <cellStyle name="好 7 5" xfId="49384"/>
    <cellStyle name="好 7 7" xfId="49385"/>
    <cellStyle name="好 7 8" xfId="49386"/>
    <cellStyle name="好 8" xfId="49387"/>
    <cellStyle name="好 8 2" xfId="49388"/>
    <cellStyle name="好 8 3" xfId="49389"/>
    <cellStyle name="好 8 3 2" xfId="49390"/>
    <cellStyle name="好 8 4" xfId="49391"/>
    <cellStyle name="好 8 5" xfId="49392"/>
    <cellStyle name="好 8 6" xfId="49393"/>
    <cellStyle name="好 8 7" xfId="49394"/>
    <cellStyle name="好 8 8" xfId="49395"/>
    <cellStyle name="好 9" xfId="49396"/>
    <cellStyle name="好 9 2" xfId="49397"/>
    <cellStyle name="好 9 2 2" xfId="49398"/>
    <cellStyle name="好 9 2 2 2" xfId="49399"/>
    <cellStyle name="好 9 2 3" xfId="49400"/>
    <cellStyle name="好 9 2 4" xfId="49401"/>
    <cellStyle name="好 9 2 5" xfId="49402"/>
    <cellStyle name="好 9 2 6" xfId="49403"/>
    <cellStyle name="好 9 2 7" xfId="49404"/>
    <cellStyle name="好 9 2 8" xfId="49405"/>
    <cellStyle name="好 9 3" xfId="49406"/>
    <cellStyle name="好 9 3 2" xfId="49407"/>
    <cellStyle name="好 9 4" xfId="49408"/>
    <cellStyle name="好 9 5" xfId="49409"/>
    <cellStyle name="好 9 6" xfId="49410"/>
    <cellStyle name="好 9 7" xfId="49411"/>
    <cellStyle name="好 9 8" xfId="49412"/>
    <cellStyle name="好_09报表格式0909" xfId="49413"/>
    <cellStyle name="好_5、14年材料费完成" xfId="49414"/>
    <cellStyle name="好_5、14年材料费完成 2" xfId="49415"/>
    <cellStyle name="好_Sheet1" xfId="49416"/>
    <cellStyle name="好_Sheet1 2" xfId="49417"/>
    <cellStyle name="好_安全" xfId="49418"/>
    <cellStyle name="好_安全 2" xfId="49419"/>
    <cellStyle name="好_安全 2 2" xfId="49420"/>
    <cellStyle name="好_安全 3" xfId="49421"/>
    <cellStyle name="好_安全 4" xfId="49422"/>
    <cellStyle name="好_安全 5" xfId="49423"/>
    <cellStyle name="好_安全 6" xfId="49424"/>
    <cellStyle name="好_安全 7" xfId="49425"/>
    <cellStyle name="好_大修" xfId="49426"/>
    <cellStyle name="好_大修 2" xfId="49427"/>
    <cellStyle name="好_大修 2 2" xfId="49428"/>
    <cellStyle name="好_大修 3" xfId="49429"/>
    <cellStyle name="好_大修 4" xfId="49430"/>
    <cellStyle name="好_大修 5" xfId="49431"/>
    <cellStyle name="好_大修 6" xfId="49432"/>
    <cellStyle name="好_大修 7" xfId="49433"/>
    <cellStyle name="好_地方配套按人均增幅控制8.31（调整结案率后）xl 20" xfId="49434"/>
    <cellStyle name="好_环境" xfId="49435"/>
    <cellStyle name="好_环境 2" xfId="49436"/>
    <cellStyle name="好_环境 2 2" xfId="49437"/>
    <cellStyle name="好_环境 3" xfId="49438"/>
    <cellStyle name="好_环境 4" xfId="49439"/>
    <cellStyle name="好_环境 5" xfId="49440"/>
    <cellStyle name="好_环境 6" xfId="49441"/>
    <cellStyle name="好_环境 7" xfId="49442"/>
    <cellStyle name="好_维简" xfId="49443"/>
    <cellStyle name="好_维简 2" xfId="49444"/>
    <cellStyle name="好_维简 2 2" xfId="49445"/>
    <cellStyle name="好_维简 3" xfId="49446"/>
    <cellStyle name="好_维简 4" xfId="49447"/>
    <cellStyle name="好_维简 5" xfId="49448"/>
    <cellStyle name="好_维简 6" xfId="49449"/>
    <cellStyle name="好_维简 7" xfId="49450"/>
    <cellStyle name="好_折旧" xfId="49451"/>
    <cellStyle name="好_折旧 2" xfId="49452"/>
    <cellStyle name="好_折旧 2 2" xfId="49453"/>
    <cellStyle name="好_折旧 3" xfId="49454"/>
    <cellStyle name="好_折旧 4" xfId="49455"/>
    <cellStyle name="好_折旧 5" xfId="49456"/>
    <cellStyle name="好_折旧 6" xfId="49457"/>
    <cellStyle name="好_折旧 7" xfId="49458"/>
    <cellStyle name="汇总 10" xfId="49459"/>
    <cellStyle name="汇总 10 10" xfId="49460"/>
    <cellStyle name="汇总 10 11" xfId="49461"/>
    <cellStyle name="汇总 10 12" xfId="49462"/>
    <cellStyle name="汇总 10 13" xfId="49463"/>
    <cellStyle name="汇总 10 2" xfId="49464"/>
    <cellStyle name="汇总 10 2 2" xfId="49465"/>
    <cellStyle name="汇总 10 2 3" xfId="49466"/>
    <cellStyle name="汇总 10 2 4" xfId="49467"/>
    <cellStyle name="汇总 10 2 5" xfId="49468"/>
    <cellStyle name="汇总 10 2 6" xfId="49469"/>
    <cellStyle name="汇总 10 3" xfId="49470"/>
    <cellStyle name="汇总 10 3 2" xfId="49471"/>
    <cellStyle name="汇总 10 3 3" xfId="49472"/>
    <cellStyle name="汇总 10 3 4" xfId="49473"/>
    <cellStyle name="汇总 10 3 5" xfId="49474"/>
    <cellStyle name="汇总 10 3 6" xfId="49475"/>
    <cellStyle name="汇总 10 4" xfId="49476"/>
    <cellStyle name="汇总 10 4 2" xfId="49477"/>
    <cellStyle name="汇总 10 4 3" xfId="49478"/>
    <cellStyle name="汇总 10 4 4" xfId="49479"/>
    <cellStyle name="汇总 10 4 5" xfId="49480"/>
    <cellStyle name="汇总 10 4 6" xfId="49481"/>
    <cellStyle name="汇总 10 5" xfId="49482"/>
    <cellStyle name="汇总 10 5 2" xfId="49483"/>
    <cellStyle name="汇总 11" xfId="49484"/>
    <cellStyle name="汇总 11 2" xfId="49485"/>
    <cellStyle name="汇总 11 2 2" xfId="49486"/>
    <cellStyle name="汇总 11 2 3" xfId="49487"/>
    <cellStyle name="汇总 11 2 4" xfId="49488"/>
    <cellStyle name="汇总 11 2 5" xfId="49489"/>
    <cellStyle name="汇总 11 2 6" xfId="49490"/>
    <cellStyle name="汇总 11 3" xfId="49491"/>
    <cellStyle name="汇总 11 3 2" xfId="49492"/>
    <cellStyle name="汇总 11 3 3" xfId="49493"/>
    <cellStyle name="汇总 11 3 4" xfId="49494"/>
    <cellStyle name="汇总 11 3 5" xfId="49495"/>
    <cellStyle name="汇总 11 3 6" xfId="49496"/>
    <cellStyle name="汇总 11 4" xfId="49497"/>
    <cellStyle name="汇总 11 4 2" xfId="49498"/>
    <cellStyle name="汇总 11 4 3" xfId="49499"/>
    <cellStyle name="汇总 11 4 4" xfId="49500"/>
    <cellStyle name="汇总 11 4 5" xfId="49501"/>
    <cellStyle name="汇总 11 4 6" xfId="49502"/>
    <cellStyle name="汇总 11 5" xfId="49503"/>
    <cellStyle name="汇总 12" xfId="49504"/>
    <cellStyle name="汇总 12 2" xfId="49505"/>
    <cellStyle name="汇总 12 2 2" xfId="49506"/>
    <cellStyle name="汇总 12 2 3" xfId="49507"/>
    <cellStyle name="汇总 12 2 4" xfId="49508"/>
    <cellStyle name="汇总 12 2 5" xfId="49509"/>
    <cellStyle name="汇总 12 2 6" xfId="49510"/>
    <cellStyle name="汇总 12 3" xfId="49511"/>
    <cellStyle name="汇总 12 3 2" xfId="49512"/>
    <cellStyle name="汇总 12 3 3" xfId="49513"/>
    <cellStyle name="汇总 12 4" xfId="49514"/>
    <cellStyle name="汇总 12 4 2" xfId="49515"/>
    <cellStyle name="汇总 12 4 3" xfId="49516"/>
    <cellStyle name="汇总 12 5" xfId="49517"/>
    <cellStyle name="汇总 13 2" xfId="49518"/>
    <cellStyle name="汇总 13 2 2" xfId="49519"/>
    <cellStyle name="汇总 13 2 5" xfId="49520"/>
    <cellStyle name="汇总 13 2 6" xfId="49521"/>
    <cellStyle name="汇总 13 3" xfId="49522"/>
    <cellStyle name="汇总 13 3 2" xfId="49523"/>
    <cellStyle name="汇总 13 3 3" xfId="49524"/>
    <cellStyle name="汇总 13 3 6" xfId="49525"/>
    <cellStyle name="汇总 13 4" xfId="49526"/>
    <cellStyle name="汇总 13 4 2" xfId="49527"/>
    <cellStyle name="汇总 13 4 3" xfId="49528"/>
    <cellStyle name="汇总 13 4 4" xfId="49529"/>
    <cellStyle name="汇总 13 4 5" xfId="49530"/>
    <cellStyle name="汇总 13 4 6" xfId="49531"/>
    <cellStyle name="汇总 13 5" xfId="49532"/>
    <cellStyle name="汇总 13 8" xfId="49533"/>
    <cellStyle name="汇总 13 9" xfId="49534"/>
    <cellStyle name="汇总 14" xfId="49535"/>
    <cellStyle name="汇总 14 2" xfId="49536"/>
    <cellStyle name="汇总 14 2 2" xfId="49537"/>
    <cellStyle name="汇总 14 2 4" xfId="49538"/>
    <cellStyle name="汇总 14 2 5" xfId="49539"/>
    <cellStyle name="汇总 14 2 6" xfId="49540"/>
    <cellStyle name="汇总 14 3" xfId="49541"/>
    <cellStyle name="汇总 14 3 2" xfId="49542"/>
    <cellStyle name="汇总 14 3 3" xfId="49543"/>
    <cellStyle name="汇总 14 3 4" xfId="49544"/>
    <cellStyle name="汇总 14 3 5" xfId="49545"/>
    <cellStyle name="汇总 14 3 6" xfId="49546"/>
    <cellStyle name="汇总 14 4" xfId="49547"/>
    <cellStyle name="汇总 14 4 2" xfId="49548"/>
    <cellStyle name="汇总 14 4 3" xfId="49549"/>
    <cellStyle name="汇总 14 4 4" xfId="49550"/>
    <cellStyle name="汇总 14 4 5" xfId="49551"/>
    <cellStyle name="汇总 14 4 6" xfId="49552"/>
    <cellStyle name="汇总 14 5" xfId="49553"/>
    <cellStyle name="汇总 14 8" xfId="49554"/>
    <cellStyle name="汇总 14 9" xfId="49555"/>
    <cellStyle name="汇总 15" xfId="49556"/>
    <cellStyle name="汇总 15 2" xfId="49557"/>
    <cellStyle name="汇总 15 2 2" xfId="49558"/>
    <cellStyle name="汇总 15 2 3" xfId="49559"/>
    <cellStyle name="汇总 15 2 4" xfId="49560"/>
    <cellStyle name="汇总 15 2 5" xfId="49561"/>
    <cellStyle name="汇总 15 2 6" xfId="49562"/>
    <cellStyle name="汇总 15 3" xfId="49563"/>
    <cellStyle name="汇总 15 3 2" xfId="49564"/>
    <cellStyle name="汇总 15 3 3" xfId="49565"/>
    <cellStyle name="汇总 15 3 4" xfId="49566"/>
    <cellStyle name="汇总 15 3 5" xfId="49567"/>
    <cellStyle name="汇总 15 3 6" xfId="49568"/>
    <cellStyle name="汇总 15 4" xfId="49569"/>
    <cellStyle name="汇总 15 4 2" xfId="49570"/>
    <cellStyle name="汇总 15 4 3" xfId="49571"/>
    <cellStyle name="汇总 15 4 4" xfId="49572"/>
    <cellStyle name="汇总 15 4 5" xfId="49573"/>
    <cellStyle name="汇总 15 4 6" xfId="49574"/>
    <cellStyle name="汇总 15 5" xfId="49575"/>
    <cellStyle name="汇总 15 8" xfId="49576"/>
    <cellStyle name="汇总 15 9" xfId="49577"/>
    <cellStyle name="汇总 16" xfId="49578"/>
    <cellStyle name="汇总 2" xfId="49579"/>
    <cellStyle name="汇总 2 10" xfId="49580"/>
    <cellStyle name="汇总 2 11" xfId="49581"/>
    <cellStyle name="汇总 2 12" xfId="49582"/>
    <cellStyle name="汇总 2 13" xfId="49583"/>
    <cellStyle name="汇总 2 15" xfId="49584"/>
    <cellStyle name="汇总 2 16" xfId="49585"/>
    <cellStyle name="汇总 2 17" xfId="49586"/>
    <cellStyle name="汇总 2 2" xfId="49587"/>
    <cellStyle name="汇总 2 2 10" xfId="49588"/>
    <cellStyle name="汇总 2 2 11" xfId="49589"/>
    <cellStyle name="汇总 2 2 12" xfId="49590"/>
    <cellStyle name="汇总 2 2 2" xfId="49591"/>
    <cellStyle name="汇总 2 2 2 2" xfId="49592"/>
    <cellStyle name="汇总 2 2 2 2 2" xfId="49593"/>
    <cellStyle name="汇总 2 2 2 2 3" xfId="49594"/>
    <cellStyle name="汇总 2 2 2 2 4" xfId="49595"/>
    <cellStyle name="汇总 2 2 2 2 5" xfId="49596"/>
    <cellStyle name="汇总 2 2 2 2 6" xfId="49597"/>
    <cellStyle name="汇总 2 2 2 3" xfId="49598"/>
    <cellStyle name="汇总 2 2 2 4" xfId="49599"/>
    <cellStyle name="汇总 2 2 2 5" xfId="49600"/>
    <cellStyle name="汇总 2 2 2 6" xfId="49601"/>
    <cellStyle name="汇总 2 2 2 7" xfId="49602"/>
    <cellStyle name="汇总 2 2 3" xfId="49603"/>
    <cellStyle name="汇总 2 2 3 2" xfId="49604"/>
    <cellStyle name="汇总 2 2 3 3" xfId="49605"/>
    <cellStyle name="汇总 2 2 3 4" xfId="49606"/>
    <cellStyle name="汇总 2 2 3 5" xfId="49607"/>
    <cellStyle name="汇总 2 2 3 6" xfId="49608"/>
    <cellStyle name="汇总 2 2 4" xfId="49609"/>
    <cellStyle name="汇总 2 2 4 2" xfId="49610"/>
    <cellStyle name="汇总 2 2 4 3" xfId="49611"/>
    <cellStyle name="汇总 2 2 4 4" xfId="49612"/>
    <cellStyle name="汇总 2 2 4 5" xfId="49613"/>
    <cellStyle name="汇总 2 2 4 6" xfId="49614"/>
    <cellStyle name="汇总 2 2 5" xfId="49615"/>
    <cellStyle name="汇总 2 2 5 2" xfId="49616"/>
    <cellStyle name="汇总 2 2 5 3" xfId="49617"/>
    <cellStyle name="汇总 2 2 5 4" xfId="49618"/>
    <cellStyle name="汇总 2 2 5 5" xfId="49619"/>
    <cellStyle name="汇总 2 2 5 6" xfId="49620"/>
    <cellStyle name="汇总 2 2 6" xfId="49621"/>
    <cellStyle name="汇总 2 2 6 2" xfId="49622"/>
    <cellStyle name="汇总 2 2 6 3" xfId="49623"/>
    <cellStyle name="汇总 2 2 6 4" xfId="49624"/>
    <cellStyle name="汇总 2 2 6 5" xfId="49625"/>
    <cellStyle name="汇总 2 2 6 6" xfId="49626"/>
    <cellStyle name="汇总 2 2 7" xfId="49627"/>
    <cellStyle name="汇总 2 2 7 2" xfId="49628"/>
    <cellStyle name="汇总 2 2 7 3" xfId="49629"/>
    <cellStyle name="汇总 2 2 7 4" xfId="49630"/>
    <cellStyle name="汇总 2 2 7 5" xfId="49631"/>
    <cellStyle name="汇总 2 2 7 6" xfId="49632"/>
    <cellStyle name="汇总 2 2 8" xfId="49633"/>
    <cellStyle name="汇总 2 2 9" xfId="49634"/>
    <cellStyle name="汇总 2 3" xfId="49635"/>
    <cellStyle name="汇总 2 3 10" xfId="49636"/>
    <cellStyle name="汇总 2 3 2" xfId="49637"/>
    <cellStyle name="汇总 2 3 2 2" xfId="49638"/>
    <cellStyle name="汇总 2 3 2 3" xfId="49639"/>
    <cellStyle name="汇总 2 3 2 4" xfId="49640"/>
    <cellStyle name="汇总 2 3 2 5" xfId="49641"/>
    <cellStyle name="汇总 2 3 2 6" xfId="49642"/>
    <cellStyle name="汇总 2 3 3" xfId="49643"/>
    <cellStyle name="汇总 2 3 3 2" xfId="49644"/>
    <cellStyle name="汇总 2 3 3 3" xfId="49645"/>
    <cellStyle name="汇总 2 3 3 4" xfId="49646"/>
    <cellStyle name="汇总 2 3 3 5" xfId="49647"/>
    <cellStyle name="汇总 2 3 3 6" xfId="49648"/>
    <cellStyle name="汇总 2 3 4" xfId="49649"/>
    <cellStyle name="汇总 2 3 4 2" xfId="49650"/>
    <cellStyle name="汇总 2 3 4 3" xfId="49651"/>
    <cellStyle name="汇总 2 3 4 4" xfId="49652"/>
    <cellStyle name="汇总 2 3 4 5" xfId="49653"/>
    <cellStyle name="汇总 2 3 4 6" xfId="49654"/>
    <cellStyle name="汇总 2 3 5" xfId="49655"/>
    <cellStyle name="汇总 2 3 5 2" xfId="49656"/>
    <cellStyle name="汇总 2 3 5 3" xfId="49657"/>
    <cellStyle name="汇总 2 3 5 4" xfId="49658"/>
    <cellStyle name="汇总 2 3 5 5" xfId="49659"/>
    <cellStyle name="汇总 2 3 5 6" xfId="49660"/>
    <cellStyle name="汇总 2 3 6" xfId="49661"/>
    <cellStyle name="汇总 2 3 7" xfId="49662"/>
    <cellStyle name="汇总 2 3 8" xfId="49663"/>
    <cellStyle name="汇总 2 3 9" xfId="49664"/>
    <cellStyle name="汇总 2 4" xfId="49665"/>
    <cellStyle name="汇总 2 4 2" xfId="49666"/>
    <cellStyle name="汇总 2 4 3" xfId="49667"/>
    <cellStyle name="汇总 2 4 4" xfId="49668"/>
    <cellStyle name="汇总 2 4 5" xfId="49669"/>
    <cellStyle name="汇总 2 4 6" xfId="49670"/>
    <cellStyle name="汇总 2 5" xfId="49671"/>
    <cellStyle name="汇总 2 5 2" xfId="49672"/>
    <cellStyle name="汇总 2 5 3" xfId="49673"/>
    <cellStyle name="汇总 2 5 4" xfId="49674"/>
    <cellStyle name="汇总 2 5 6" xfId="49675"/>
    <cellStyle name="汇总 2 6" xfId="49676"/>
    <cellStyle name="汇总 2 6 2" xfId="49677"/>
    <cellStyle name="汇总 2 6 3" xfId="49678"/>
    <cellStyle name="汇总 2 6 4" xfId="49679"/>
    <cellStyle name="汇总 2 6 6" xfId="49680"/>
    <cellStyle name="汇总 2 7" xfId="49681"/>
    <cellStyle name="汇总 2 7 2" xfId="49682"/>
    <cellStyle name="汇总 2 7 3" xfId="49683"/>
    <cellStyle name="汇总 2 7 4" xfId="49684"/>
    <cellStyle name="汇总 2 7 6" xfId="49685"/>
    <cellStyle name="汇总 2 8" xfId="49686"/>
    <cellStyle name="汇总 2 8 2" xfId="49687"/>
    <cellStyle name="汇总 2 8 3" xfId="49688"/>
    <cellStyle name="汇总 2 8 4" xfId="49689"/>
    <cellStyle name="汇总 2 8 6" xfId="49690"/>
    <cellStyle name="汇总 2 9" xfId="49691"/>
    <cellStyle name="汇总 2 9 2" xfId="49692"/>
    <cellStyle name="汇总 2 9 3" xfId="49693"/>
    <cellStyle name="汇总 2 9 4" xfId="49694"/>
    <cellStyle name="汇总 2 9 6" xfId="49695"/>
    <cellStyle name="汇总 3" xfId="49696"/>
    <cellStyle name="汇总 3 10" xfId="49697"/>
    <cellStyle name="汇总 3 11" xfId="49698"/>
    <cellStyle name="汇总 3 12" xfId="49699"/>
    <cellStyle name="汇总 3 13" xfId="49700"/>
    <cellStyle name="汇总 3 15" xfId="49701"/>
    <cellStyle name="汇总 3 2" xfId="49702"/>
    <cellStyle name="汇总 3 2 10" xfId="49703"/>
    <cellStyle name="汇总 3 2 2" xfId="49704"/>
    <cellStyle name="汇总 3 2 2 2" xfId="49705"/>
    <cellStyle name="汇总 3 2 2 2 2" xfId="49706"/>
    <cellStyle name="汇总 3 2 2 2 3" xfId="49707"/>
    <cellStyle name="汇总 3 2 2 2 4" xfId="49708"/>
    <cellStyle name="汇总 3 2 2 2 5" xfId="49709"/>
    <cellStyle name="汇总 3 2 2 2 6" xfId="49710"/>
    <cellStyle name="汇总 3 2 2 3" xfId="49711"/>
    <cellStyle name="汇总 3 2 2 4" xfId="49712"/>
    <cellStyle name="汇总 3 2 2 5" xfId="49713"/>
    <cellStyle name="汇总 3 2 2 6" xfId="49714"/>
    <cellStyle name="汇总 3 2 2 7" xfId="49715"/>
    <cellStyle name="汇总 3 2 3" xfId="49716"/>
    <cellStyle name="汇总 3 2 3 2" xfId="49717"/>
    <cellStyle name="汇总 3 2 3 3" xfId="49718"/>
    <cellStyle name="汇总 3 2 3 4" xfId="49719"/>
    <cellStyle name="汇总 3 2 3 5" xfId="49720"/>
    <cellStyle name="汇总 3 2 3 6" xfId="49721"/>
    <cellStyle name="汇总 3 2 4" xfId="49722"/>
    <cellStyle name="千位分隔 11 2 21" xfId="49723"/>
    <cellStyle name="千位分隔 11 2 16" xfId="49724"/>
    <cellStyle name="汇总 3 2 4 2" xfId="49725"/>
    <cellStyle name="千位分隔 11 2 22" xfId="49726"/>
    <cellStyle name="千位分隔 11 2 17" xfId="49727"/>
    <cellStyle name="汇总 3 2 4 3" xfId="49728"/>
    <cellStyle name="千位分隔 11 2 23" xfId="49729"/>
    <cellStyle name="千位分隔 11 2 18" xfId="49730"/>
    <cellStyle name="汇总 3 2 4 4" xfId="49731"/>
    <cellStyle name="千位分隔 11 2 24" xfId="49732"/>
    <cellStyle name="千位分隔 11 2 19" xfId="49733"/>
    <cellStyle name="汇总 3 2 4 5" xfId="49734"/>
    <cellStyle name="汇总 3 2 4 6" xfId="49735"/>
    <cellStyle name="汇总 3 2 5" xfId="49736"/>
    <cellStyle name="汇总 3 2 5 2" xfId="49737"/>
    <cellStyle name="汇总 3 2 5 3" xfId="49738"/>
    <cellStyle name="汇总 3 2 5 4" xfId="49739"/>
    <cellStyle name="汇总 3 2 5 5" xfId="49740"/>
    <cellStyle name="汇总 3 2 5 6" xfId="49741"/>
    <cellStyle name="汇总 3 2 6" xfId="49742"/>
    <cellStyle name="汇总 3 2 7" xfId="49743"/>
    <cellStyle name="汇总 3 2 8" xfId="49744"/>
    <cellStyle name="汇总 3 3" xfId="49745"/>
    <cellStyle name="汇总 3 3 2" xfId="49746"/>
    <cellStyle name="输入 10 2 5" xfId="49747"/>
    <cellStyle name="汇总 3 3 2 2" xfId="49748"/>
    <cellStyle name="输入 10 2 6" xfId="49749"/>
    <cellStyle name="汇总 3 3 2 3" xfId="49750"/>
    <cellStyle name="汇总 3 3 2 4" xfId="49751"/>
    <cellStyle name="汇总 3 3 2 5" xfId="49752"/>
    <cellStyle name="汇总 3 3 2 6" xfId="49753"/>
    <cellStyle name="汇总 3 3 3" xfId="49754"/>
    <cellStyle name="汇总 3 3 4" xfId="49755"/>
    <cellStyle name="汇总 3 3 5" xfId="49756"/>
    <cellStyle name="汇总 3 3 6" xfId="49757"/>
    <cellStyle name="汇总 3 3 7" xfId="49758"/>
    <cellStyle name="汇总 3 4" xfId="49759"/>
    <cellStyle name="汇总 3 4 2" xfId="49760"/>
    <cellStyle name="汇总 3 4 3" xfId="49761"/>
    <cellStyle name="汇总 3 4 4" xfId="49762"/>
    <cellStyle name="汇总 3 4 5" xfId="49763"/>
    <cellStyle name="汇总 3 4 6" xfId="49764"/>
    <cellStyle name="汇总 3 5" xfId="49765"/>
    <cellStyle name="汇总 3 5 2" xfId="49766"/>
    <cellStyle name="汇总 3 5 3" xfId="49767"/>
    <cellStyle name="汇总 3 5 4" xfId="49768"/>
    <cellStyle name="汇总 3 5 5" xfId="49769"/>
    <cellStyle name="汇总 3 5 6" xfId="49770"/>
    <cellStyle name="汇总 3 6" xfId="49771"/>
    <cellStyle name="汇总 3 6 2" xfId="49772"/>
    <cellStyle name="汇总 3 6 3" xfId="49773"/>
    <cellStyle name="汇总 3 6 4" xfId="49774"/>
    <cellStyle name="汇总 3 6 5" xfId="49775"/>
    <cellStyle name="汇总 3 6 6" xfId="49776"/>
    <cellStyle name="汇总 3 7" xfId="49777"/>
    <cellStyle name="汇总 3 7 2" xfId="49778"/>
    <cellStyle name="汇总 3 7 3" xfId="49779"/>
    <cellStyle name="汇总 3 7 4" xfId="49780"/>
    <cellStyle name="汇总 3 7 5" xfId="49781"/>
    <cellStyle name="汇总 3 7 6" xfId="49782"/>
    <cellStyle name="汇总 3 8" xfId="49783"/>
    <cellStyle name="汇总 3 9" xfId="49784"/>
    <cellStyle name="汇总 4" xfId="49785"/>
    <cellStyle name="汇总 4 10" xfId="49786"/>
    <cellStyle name="汇总 4 11" xfId="49787"/>
    <cellStyle name="汇总 4 12" xfId="49788"/>
    <cellStyle name="汇总 4 13" xfId="49789"/>
    <cellStyle name="汇总 4 14" xfId="49790"/>
    <cellStyle name="汇总 4 15" xfId="49791"/>
    <cellStyle name="汇总 4 16" xfId="49792"/>
    <cellStyle name="汇总 4 2" xfId="49793"/>
    <cellStyle name="汇总 4 2 2" xfId="49794"/>
    <cellStyle name="汇总 4 2 2 2" xfId="49795"/>
    <cellStyle name="汇总 4 2 2 3" xfId="49796"/>
    <cellStyle name="汇总 4 2 2 4" xfId="49797"/>
    <cellStyle name="汇总 4 2 2 5" xfId="49798"/>
    <cellStyle name="汇总 4 2 2 6" xfId="49799"/>
    <cellStyle name="汇总 4 2 3" xfId="49800"/>
    <cellStyle name="汇总 4 2 4" xfId="49801"/>
    <cellStyle name="汇总 4 2 5" xfId="49802"/>
    <cellStyle name="汇总 4 2 6" xfId="49803"/>
    <cellStyle name="汇总 4 2 7" xfId="49804"/>
    <cellStyle name="汇总 4 3" xfId="49805"/>
    <cellStyle name="汇总 4 3 2" xfId="49806"/>
    <cellStyle name="汇总 4 3 3" xfId="49807"/>
    <cellStyle name="汇总 4 3 4" xfId="49808"/>
    <cellStyle name="汇总 4 3 5" xfId="49809"/>
    <cellStyle name="汇总 4 3 6" xfId="49810"/>
    <cellStyle name="汇总 4 4" xfId="49811"/>
    <cellStyle name="汇总 4 4 2" xfId="49812"/>
    <cellStyle name="汇总 4 4 3" xfId="49813"/>
    <cellStyle name="汇总 4 4 4" xfId="49814"/>
    <cellStyle name="汇总 4 4 5" xfId="49815"/>
    <cellStyle name="汇总 4 4 6" xfId="49816"/>
    <cellStyle name="汇总 4 5" xfId="49817"/>
    <cellStyle name="汇总 4 5 2" xfId="49818"/>
    <cellStyle name="汇总 4 5 3" xfId="49819"/>
    <cellStyle name="汇总 4 5 4" xfId="49820"/>
    <cellStyle name="汇总 4 5 5" xfId="49821"/>
    <cellStyle name="汇总 4 5 6" xfId="49822"/>
    <cellStyle name="汇总 4 6" xfId="49823"/>
    <cellStyle name="汇总 4 6 2" xfId="49824"/>
    <cellStyle name="汇总 4 6 3" xfId="49825"/>
    <cellStyle name="汇总 4 6 4" xfId="49826"/>
    <cellStyle name="汇总 4 6 5" xfId="49827"/>
    <cellStyle name="汇总 4 6 6" xfId="49828"/>
    <cellStyle name="汇总 4 7" xfId="49829"/>
    <cellStyle name="汇总 4 7 2" xfId="49830"/>
    <cellStyle name="汇总 4 7 3" xfId="49831"/>
    <cellStyle name="汇总 4 7 4" xfId="49832"/>
    <cellStyle name="汇总 4 7 5" xfId="49833"/>
    <cellStyle name="汇总 4 7 6" xfId="49834"/>
    <cellStyle name="汇总 4 8" xfId="49835"/>
    <cellStyle name="汇总 4 8 2" xfId="49836"/>
    <cellStyle name="汇总 4 9" xfId="49837"/>
    <cellStyle name="汇总 5" xfId="49838"/>
    <cellStyle name="汇总 5 10" xfId="49839"/>
    <cellStyle name="汇总 5 11" xfId="49840"/>
    <cellStyle name="汇总 5 12" xfId="49841"/>
    <cellStyle name="汇总 5 13" xfId="49842"/>
    <cellStyle name="汇总 5 2" xfId="49843"/>
    <cellStyle name="汇总 5 2 2" xfId="49844"/>
    <cellStyle name="汇总 5 2 3" xfId="49845"/>
    <cellStyle name="汇总 5 2 4" xfId="49846"/>
    <cellStyle name="汇总 5 2 5" xfId="49847"/>
    <cellStyle name="汇总 5 2 6" xfId="49848"/>
    <cellStyle name="汇总 5 3" xfId="49849"/>
    <cellStyle name="汇总 5 3 2" xfId="49850"/>
    <cellStyle name="汇总 5 3 3" xfId="49851"/>
    <cellStyle name="汇总 5 3 4" xfId="49852"/>
    <cellStyle name="汇总 5 3 5" xfId="49853"/>
    <cellStyle name="汇总 5 3 6" xfId="49854"/>
    <cellStyle name="汇总 5 4" xfId="49855"/>
    <cellStyle name="汇总 5 4 2" xfId="49856"/>
    <cellStyle name="汇总 5 4 3" xfId="49857"/>
    <cellStyle name="汇总 5 4 4" xfId="49858"/>
    <cellStyle name="汇总 5 4 5" xfId="49859"/>
    <cellStyle name="汇总 5 4 6" xfId="49860"/>
    <cellStyle name="汇总 5 5" xfId="49861"/>
    <cellStyle name="汇总 5 5 2" xfId="49862"/>
    <cellStyle name="汇总 5 5 3" xfId="49863"/>
    <cellStyle name="汇总 5 5 4" xfId="49864"/>
    <cellStyle name="汇总 5 5 5" xfId="49865"/>
    <cellStyle name="汇总 5 5 6" xfId="49866"/>
    <cellStyle name="汇总 5 6" xfId="49867"/>
    <cellStyle name="汇总 5 6 2" xfId="49868"/>
    <cellStyle name="汇总 5 7" xfId="49869"/>
    <cellStyle name="汇总 5 8" xfId="49870"/>
    <cellStyle name="汇总 5 9" xfId="49871"/>
    <cellStyle name="汇总 6 10" xfId="49872"/>
    <cellStyle name="汇总 6 11" xfId="49873"/>
    <cellStyle name="汇总 6 12" xfId="49874"/>
    <cellStyle name="汇总 6 13" xfId="49875"/>
    <cellStyle name="汇总 6 2 3" xfId="49876"/>
    <cellStyle name="汇总 6 2 4" xfId="49877"/>
    <cellStyle name="汇总 6 2 5" xfId="49878"/>
    <cellStyle name="汇总 6 2 6" xfId="49879"/>
    <cellStyle name="汇总 6 3 3" xfId="49880"/>
    <cellStyle name="汇总 6 3 4" xfId="49881"/>
    <cellStyle name="汇总 6 3 5" xfId="49882"/>
    <cellStyle name="汇总 6 3 6" xfId="49883"/>
    <cellStyle name="汇总 6 4 2" xfId="49884"/>
    <cellStyle name="汇总 6 4 3" xfId="49885"/>
    <cellStyle name="汇总 6 4 4" xfId="49886"/>
    <cellStyle name="汇总 6 4 5" xfId="49887"/>
    <cellStyle name="汇总 6 4 6" xfId="49888"/>
    <cellStyle name="汇总 6 5" xfId="49889"/>
    <cellStyle name="汇总 6 5 2" xfId="49890"/>
    <cellStyle name="汇总 6 5 3" xfId="49891"/>
    <cellStyle name="汇总 6 5 4" xfId="49892"/>
    <cellStyle name="汇总 6 5 5" xfId="49893"/>
    <cellStyle name="汇总 6 5 6" xfId="49894"/>
    <cellStyle name="汇总 6 6" xfId="49895"/>
    <cellStyle name="汇总 6 6 2" xfId="49896"/>
    <cellStyle name="汇总 6 7" xfId="49897"/>
    <cellStyle name="汇总 6 8" xfId="49898"/>
    <cellStyle name="汇总 6 9" xfId="49899"/>
    <cellStyle name="汇总 7 10" xfId="49900"/>
    <cellStyle name="汇总 7 11" xfId="49901"/>
    <cellStyle name="汇总 7 12" xfId="49902"/>
    <cellStyle name="汇总 7 13" xfId="49903"/>
    <cellStyle name="汇总 7 14" xfId="49904"/>
    <cellStyle name="汇总 7 2 3" xfId="49905"/>
    <cellStyle name="汇总 7 2 4" xfId="49906"/>
    <cellStyle name="汇总 7 2 5" xfId="49907"/>
    <cellStyle name="汇总 7 2 6" xfId="49908"/>
    <cellStyle name="汇总 7 3 3" xfId="49909"/>
    <cellStyle name="汇总 7 3 4" xfId="49910"/>
    <cellStyle name="汇总 7 3 5" xfId="49911"/>
    <cellStyle name="汇总 7 3 6" xfId="49912"/>
    <cellStyle name="汇总 7 4 2" xfId="49913"/>
    <cellStyle name="汇总 7 4 3" xfId="49914"/>
    <cellStyle name="汇总 7 4 4" xfId="49915"/>
    <cellStyle name="汇总 7 4 5" xfId="49916"/>
    <cellStyle name="汇总 7 4 6" xfId="49917"/>
    <cellStyle name="汇总 7 5" xfId="49918"/>
    <cellStyle name="汇总 7 5 2" xfId="49919"/>
    <cellStyle name="汇总 7 5 3" xfId="49920"/>
    <cellStyle name="汇总 7 5 4" xfId="49921"/>
    <cellStyle name="汇总 7 5 5" xfId="49922"/>
    <cellStyle name="汇总 7 5 6" xfId="49923"/>
    <cellStyle name="汇总 7 6" xfId="49924"/>
    <cellStyle name="汇总 7 6 2" xfId="49925"/>
    <cellStyle name="汇总 7 7" xfId="49926"/>
    <cellStyle name="汇总 7 8" xfId="49927"/>
    <cellStyle name="汇总 7 9" xfId="49928"/>
    <cellStyle name="汇总 8 10" xfId="49929"/>
    <cellStyle name="汇总 8 11" xfId="49930"/>
    <cellStyle name="汇总 8 12" xfId="49931"/>
    <cellStyle name="汇总 8 13" xfId="49932"/>
    <cellStyle name="汇总 8 14" xfId="49933"/>
    <cellStyle name="汇总 8 2 3" xfId="49934"/>
    <cellStyle name="汇总 8 2 4" xfId="49935"/>
    <cellStyle name="汇总 8 2 5" xfId="49936"/>
    <cellStyle name="汇总 8 2 6" xfId="49937"/>
    <cellStyle name="汇总 8 3 3" xfId="49938"/>
    <cellStyle name="汇总 8 3 4" xfId="49939"/>
    <cellStyle name="汇总 8 3 5" xfId="49940"/>
    <cellStyle name="汇总 8 3 6" xfId="49941"/>
    <cellStyle name="汇总 8 4 2" xfId="49942"/>
    <cellStyle name="汇总 8 4 3" xfId="49943"/>
    <cellStyle name="汇总 8 4 4" xfId="49944"/>
    <cellStyle name="强调文字颜色 6 4 6 2" xfId="49945"/>
    <cellStyle name="汇总 8 4 5" xfId="49946"/>
    <cellStyle name="汇总 8 4 6" xfId="49947"/>
    <cellStyle name="汇总 8 5" xfId="49948"/>
    <cellStyle name="汇总 8 5 2" xfId="49949"/>
    <cellStyle name="汇总 8 5 3" xfId="49950"/>
    <cellStyle name="汇总 8 5 4" xfId="49951"/>
    <cellStyle name="汇总 8 5 5" xfId="49952"/>
    <cellStyle name="汇总 8 5 6" xfId="49953"/>
    <cellStyle name="汇总 8 6" xfId="49954"/>
    <cellStyle name="汇总 8 6 2" xfId="49955"/>
    <cellStyle name="汇总 8 7" xfId="49956"/>
    <cellStyle name="汇总 8 8" xfId="49957"/>
    <cellStyle name="汇总 8 9" xfId="49958"/>
    <cellStyle name="汇总 9 10" xfId="49959"/>
    <cellStyle name="汇总 9 11" xfId="49960"/>
    <cellStyle name="汇总 9 12" xfId="49961"/>
    <cellStyle name="汇总 9 13" xfId="49962"/>
    <cellStyle name="汇总 9 14" xfId="49963"/>
    <cellStyle name="汇总 9 2 2" xfId="49964"/>
    <cellStyle name="汇总 9 2 3" xfId="49965"/>
    <cellStyle name="汇总 9 2 4" xfId="49966"/>
    <cellStyle name="汇总 9 2 5" xfId="49967"/>
    <cellStyle name="汇总 9 2 6" xfId="49968"/>
    <cellStyle name="汇总 9 3" xfId="49969"/>
    <cellStyle name="汇总 9 3 2" xfId="49970"/>
    <cellStyle name="汇总 9 3 4" xfId="49971"/>
    <cellStyle name="汇总 9 3 5" xfId="49972"/>
    <cellStyle name="汇总 9 3 6" xfId="49973"/>
    <cellStyle name="汇总 9 4" xfId="49974"/>
    <cellStyle name="汇总 9 4 2" xfId="49975"/>
    <cellStyle name="汇总 9 4 4" xfId="49976"/>
    <cellStyle name="汇总 9 4 5" xfId="49977"/>
    <cellStyle name="汇总 9 4 6" xfId="49978"/>
    <cellStyle name="汇总 9 5" xfId="49979"/>
    <cellStyle name="汇总 9 5 2" xfId="49980"/>
    <cellStyle name="汇总 9 5 3" xfId="49981"/>
    <cellStyle name="汇总 9 5 4" xfId="49982"/>
    <cellStyle name="汇总 9 5 5" xfId="49983"/>
    <cellStyle name="汇总 9 5 6" xfId="49984"/>
    <cellStyle name="汇总 9 6" xfId="49985"/>
    <cellStyle name="汇总 9 6 2" xfId="49986"/>
    <cellStyle name="汇总 9 7" xfId="49987"/>
    <cellStyle name="汇总 9 8" xfId="49988"/>
    <cellStyle name="汇总 9 9" xfId="49989"/>
    <cellStyle name="货币[0] 2 2" xfId="49990"/>
    <cellStyle name="适中 2 3 5" xfId="49991"/>
    <cellStyle name="计算 10" xfId="49992"/>
    <cellStyle name="计算 10 10" xfId="49993"/>
    <cellStyle name="计算 10 11" xfId="49994"/>
    <cellStyle name="计算 10 2 4" xfId="49995"/>
    <cellStyle name="计算 10 2 5" xfId="49996"/>
    <cellStyle name="计算 10 2 6" xfId="49997"/>
    <cellStyle name="计算 10 3 4" xfId="49998"/>
    <cellStyle name="计算 10 3 5" xfId="49999"/>
    <cellStyle name="计算 10 3 6" xfId="50000"/>
    <cellStyle name="计算 10 4 4" xfId="50001"/>
    <cellStyle name="计算 10 4 5" xfId="50002"/>
    <cellStyle name="计算 10 4 6" xfId="50003"/>
    <cellStyle name="计算 10 9" xfId="50004"/>
    <cellStyle name="计算 11" xfId="50005"/>
    <cellStyle name="计算 11 2" xfId="50006"/>
    <cellStyle name="计算 11 2 2" xfId="50007"/>
    <cellStyle name="计算 11 2 4" xfId="50008"/>
    <cellStyle name="计算 11 2 5" xfId="50009"/>
    <cellStyle name="计算 11 2 6" xfId="50010"/>
    <cellStyle name="计算 11 3" xfId="50011"/>
    <cellStyle name="计算 11 3 2" xfId="50012"/>
    <cellStyle name="计算 11 3 4" xfId="50013"/>
    <cellStyle name="计算 11 3 5" xfId="50014"/>
    <cellStyle name="计算 11 3 6" xfId="50015"/>
    <cellStyle name="计算 11 4" xfId="50016"/>
    <cellStyle name="计算 11 4 2" xfId="50017"/>
    <cellStyle name="计算 11 4 4" xfId="50018"/>
    <cellStyle name="计算 11 4 5" xfId="50019"/>
    <cellStyle name="计算 11 4 6" xfId="50020"/>
    <cellStyle name="计算 11 5" xfId="50021"/>
    <cellStyle name="计算 11 6" xfId="50022"/>
    <cellStyle name="计算 11 7" xfId="50023"/>
    <cellStyle name="计算 11 8" xfId="50024"/>
    <cellStyle name="计算 11 9" xfId="50025"/>
    <cellStyle name="计算 12" xfId="50026"/>
    <cellStyle name="计算 12 2" xfId="50027"/>
    <cellStyle name="计算 12 2 2" xfId="50028"/>
    <cellStyle name="计算 12 2 3" xfId="50029"/>
    <cellStyle name="计算 12 2 4" xfId="50030"/>
    <cellStyle name="计算 12 2 5" xfId="50031"/>
    <cellStyle name="计算 12 2 6" xfId="50032"/>
    <cellStyle name="计算 12 3" xfId="50033"/>
    <cellStyle name="计算 12 3 2" xfId="50034"/>
    <cellStyle name="计算 12 3 3" xfId="50035"/>
    <cellStyle name="计算 12 3 4" xfId="50036"/>
    <cellStyle name="计算 12 3 5" xfId="50037"/>
    <cellStyle name="计算 12 3 6" xfId="50038"/>
    <cellStyle name="计算 12 4" xfId="50039"/>
    <cellStyle name="计算 12 4 2" xfId="50040"/>
    <cellStyle name="计算 12 4 3" xfId="50041"/>
    <cellStyle name="计算 12 4 4" xfId="50042"/>
    <cellStyle name="计算 12 4 5" xfId="50043"/>
    <cellStyle name="计算 12 4 6" xfId="50044"/>
    <cellStyle name="计算 12 5" xfId="50045"/>
    <cellStyle name="计算 12 6" xfId="50046"/>
    <cellStyle name="计算 12 7" xfId="50047"/>
    <cellStyle name="计算 12 8" xfId="50048"/>
    <cellStyle name="计算 12 9" xfId="50049"/>
    <cellStyle name="计算 13" xfId="50050"/>
    <cellStyle name="计算 13 2" xfId="50051"/>
    <cellStyle name="计算 13 2 2" xfId="50052"/>
    <cellStyle name="计算 13 2 3" xfId="50053"/>
    <cellStyle name="计算 13 2 4" xfId="50054"/>
    <cellStyle name="计算 13 2 5" xfId="50055"/>
    <cellStyle name="计算 13 2 6" xfId="50056"/>
    <cellStyle name="计算 13 3" xfId="50057"/>
    <cellStyle name="计算 13 3 2" xfId="50058"/>
    <cellStyle name="计算 13 3 3" xfId="50059"/>
    <cellStyle name="计算 13 3 4" xfId="50060"/>
    <cellStyle name="计算 13 3 5" xfId="50061"/>
    <cellStyle name="计算 13 3 6" xfId="50062"/>
    <cellStyle name="计算 13 4" xfId="50063"/>
    <cellStyle name="计算 13 4 2" xfId="50064"/>
    <cellStyle name="计算 13 4 3" xfId="50065"/>
    <cellStyle name="计算 13 4 4" xfId="50066"/>
    <cellStyle name="计算 13 4 5" xfId="50067"/>
    <cellStyle name="计算 13 4 6" xfId="50068"/>
    <cellStyle name="计算 13 5" xfId="50069"/>
    <cellStyle name="计算 13 6" xfId="50070"/>
    <cellStyle name="计算 13 7" xfId="50071"/>
    <cellStyle name="计算 13 8" xfId="50072"/>
    <cellStyle name="计算 13 9" xfId="50073"/>
    <cellStyle name="计算 14" xfId="50074"/>
    <cellStyle name="计算 14 2" xfId="50075"/>
    <cellStyle name="计算 14 2 2" xfId="50076"/>
    <cellStyle name="计算 14 2 3" xfId="50077"/>
    <cellStyle name="计算 14 2 4" xfId="50078"/>
    <cellStyle name="计算 14 2 5" xfId="50079"/>
    <cellStyle name="计算 14 2 6" xfId="50080"/>
    <cellStyle name="计算 14 3 2" xfId="50081"/>
    <cellStyle name="计算 14 3 3" xfId="50082"/>
    <cellStyle name="计算 14 3 4" xfId="50083"/>
    <cellStyle name="计算 14 3 5" xfId="50084"/>
    <cellStyle name="计算 14 3 6" xfId="50085"/>
    <cellStyle name="计算 14 4" xfId="50086"/>
    <cellStyle name="计算 14 4 2" xfId="50087"/>
    <cellStyle name="计算 14 4 3" xfId="50088"/>
    <cellStyle name="计算 14 4 4" xfId="50089"/>
    <cellStyle name="计算 14 4 5" xfId="50090"/>
    <cellStyle name="计算 14 4 6" xfId="50091"/>
    <cellStyle name="计算 14 5" xfId="50092"/>
    <cellStyle name="计算 14 6" xfId="50093"/>
    <cellStyle name="计算 14 7" xfId="50094"/>
    <cellStyle name="计算 14 8" xfId="50095"/>
    <cellStyle name="计算 14 9" xfId="50096"/>
    <cellStyle name="计算 15" xfId="50097"/>
    <cellStyle name="计算 15 2 3" xfId="50098"/>
    <cellStyle name="计算 15 2 4" xfId="50099"/>
    <cellStyle name="计算 15 2 5" xfId="50100"/>
    <cellStyle name="计算 15 2 6" xfId="50101"/>
    <cellStyle name="计算 15 3 3" xfId="50102"/>
    <cellStyle name="计算 15 3 4" xfId="50103"/>
    <cellStyle name="计算 15 3 5" xfId="50104"/>
    <cellStyle name="计算 15 3 6" xfId="50105"/>
    <cellStyle name="计算 15 4 3" xfId="50106"/>
    <cellStyle name="计算 15 4 4" xfId="50107"/>
    <cellStyle name="计算 15 4 5" xfId="50108"/>
    <cellStyle name="计算 15 4 6" xfId="50109"/>
    <cellStyle name="计算 15 9" xfId="50110"/>
    <cellStyle name="计算 16" xfId="50111"/>
    <cellStyle name="计算 2" xfId="50112"/>
    <cellStyle name="计算 2 10" xfId="50113"/>
    <cellStyle name="计算 2 11" xfId="50114"/>
    <cellStyle name="计算 2 12" xfId="50115"/>
    <cellStyle name="计算 2 13" xfId="50116"/>
    <cellStyle name="计算 2 14" xfId="50117"/>
    <cellStyle name="计算 2 15" xfId="50118"/>
    <cellStyle name="计算 2 16" xfId="50119"/>
    <cellStyle name="计算 2 17" xfId="50120"/>
    <cellStyle name="计算 2 2" xfId="50121"/>
    <cellStyle name="计算 2 2 2" xfId="50122"/>
    <cellStyle name="计算 2 2 2 2" xfId="50123"/>
    <cellStyle name="计算 2 2 2 2 2" xfId="50124"/>
    <cellStyle name="计算 2 2 2 2 3" xfId="50125"/>
    <cellStyle name="计算 2 2 2 2 4" xfId="50126"/>
    <cellStyle name="计算 2 2 2 2 5" xfId="50127"/>
    <cellStyle name="计算 2 2 2 2 6" xfId="50128"/>
    <cellStyle name="计算 2 2 2 3" xfId="50129"/>
    <cellStyle name="计算 2 2 2 4" xfId="50130"/>
    <cellStyle name="计算 2 2 2 5" xfId="50131"/>
    <cellStyle name="计算 2 2 2 6" xfId="50132"/>
    <cellStyle name="计算 2 2 2 7" xfId="50133"/>
    <cellStyle name="计算 2 2 3" xfId="50134"/>
    <cellStyle name="计算 2 2 3 2" xfId="50135"/>
    <cellStyle name="计算 2 2 3 3" xfId="50136"/>
    <cellStyle name="计算 2 2 3 4" xfId="50137"/>
    <cellStyle name="计算 2 2 4" xfId="50138"/>
    <cellStyle name="计算 2 2 4 2" xfId="50139"/>
    <cellStyle name="计算 2 2 4 3" xfId="50140"/>
    <cellStyle name="计算 2 2 4 4" xfId="50141"/>
    <cellStyle name="计算 2 2 4 5" xfId="50142"/>
    <cellStyle name="计算 2 2 4 6" xfId="50143"/>
    <cellStyle name="计算 2 2 5" xfId="50144"/>
    <cellStyle name="计算 2 2 5 2" xfId="50145"/>
    <cellStyle name="计算 2 2 5 3" xfId="50146"/>
    <cellStyle name="计算 2 2 5 4" xfId="50147"/>
    <cellStyle name="计算 2 2 5 5" xfId="50148"/>
    <cellStyle name="计算 2 2 5 6" xfId="50149"/>
    <cellStyle name="计算 2 2 6 2" xfId="50150"/>
    <cellStyle name="计算 2 2 6 3" xfId="50151"/>
    <cellStyle name="计算 2 2 6 4" xfId="50152"/>
    <cellStyle name="计算 2 2 6 5" xfId="50153"/>
    <cellStyle name="计算 2 2 6 6" xfId="50154"/>
    <cellStyle name="计算 2 2 7" xfId="50155"/>
    <cellStyle name="计算 2 2 7 2" xfId="50156"/>
    <cellStyle name="计算 2 2 7 3" xfId="50157"/>
    <cellStyle name="计算 2 2 7 4" xfId="50158"/>
    <cellStyle name="计算 2 2 7 5" xfId="50159"/>
    <cellStyle name="计算 2 2 7 6" xfId="50160"/>
    <cellStyle name="计算 2 2 8" xfId="50161"/>
    <cellStyle name="计算 2 2 9" xfId="50162"/>
    <cellStyle name="计算 2 3" xfId="50163"/>
    <cellStyle name="计算 2 3 2" xfId="50164"/>
    <cellStyle name="计算 2 3 2 2" xfId="50165"/>
    <cellStyle name="计算 2 3 2 3" xfId="50166"/>
    <cellStyle name="计算 2 3 2 4" xfId="50167"/>
    <cellStyle name="计算 2 3 2 5" xfId="50168"/>
    <cellStyle name="计算 2 3 2 6" xfId="50169"/>
    <cellStyle name="计算 2 3 3" xfId="50170"/>
    <cellStyle name="计算 2 3 3 2" xfId="50171"/>
    <cellStyle name="计算 2 3 3 3" xfId="50172"/>
    <cellStyle name="计算 2 3 3 4" xfId="50173"/>
    <cellStyle name="计算 2 3 4" xfId="50174"/>
    <cellStyle name="计算 2 3 4 2" xfId="50175"/>
    <cellStyle name="计算 2 3 4 3" xfId="50176"/>
    <cellStyle name="计算 2 3 4 4" xfId="50177"/>
    <cellStyle name="计算 2 3 4 5" xfId="50178"/>
    <cellStyle name="计算 2 3 4 6" xfId="50179"/>
    <cellStyle name="计算 2 3 5" xfId="50180"/>
    <cellStyle name="计算 2 3 5 2" xfId="50181"/>
    <cellStyle name="计算 2 3 5 3" xfId="50182"/>
    <cellStyle name="计算 2 3 5 4" xfId="50183"/>
    <cellStyle name="计算 2 3 5 5" xfId="50184"/>
    <cellStyle name="计算 2 3 5 6" xfId="50185"/>
    <cellStyle name="计算 2 3 7" xfId="50186"/>
    <cellStyle name="计算 2 3 8" xfId="50187"/>
    <cellStyle name="计算 2 3 9" xfId="50188"/>
    <cellStyle name="计算 2 4" xfId="50189"/>
    <cellStyle name="计算 2 4 2" xfId="50190"/>
    <cellStyle name="计算 2 4 3" xfId="50191"/>
    <cellStyle name="计算 2 4 4" xfId="50192"/>
    <cellStyle name="计算 2 4 5" xfId="50193"/>
    <cellStyle name="计算 2 5" xfId="50194"/>
    <cellStyle name="计算 2 5 2" xfId="50195"/>
    <cellStyle name="计算 2 5 3" xfId="50196"/>
    <cellStyle name="计算 2 5 4" xfId="50197"/>
    <cellStyle name="计算 2 5 5" xfId="50198"/>
    <cellStyle name="计算 2 6" xfId="50199"/>
    <cellStyle name="计算 2 6 2" xfId="50200"/>
    <cellStyle name="计算 2 6 3" xfId="50201"/>
    <cellStyle name="计算 2 6 4" xfId="50202"/>
    <cellStyle name="计算 2 6 5" xfId="50203"/>
    <cellStyle name="计算 2 6 6" xfId="50204"/>
    <cellStyle name="计算 2 7" xfId="50205"/>
    <cellStyle name="计算 2 7 2" xfId="50206"/>
    <cellStyle name="计算 2 7 3" xfId="50207"/>
    <cellStyle name="计算 2 7 4" xfId="50208"/>
    <cellStyle name="计算 2 7 5" xfId="50209"/>
    <cellStyle name="计算 2 7 6" xfId="50210"/>
    <cellStyle name="计算 2 8" xfId="50211"/>
    <cellStyle name="计算 2 8 2" xfId="50212"/>
    <cellStyle name="计算 2 8 3" xfId="50213"/>
    <cellStyle name="计算 2 8 4" xfId="50214"/>
    <cellStyle name="计算 2 8 5" xfId="50215"/>
    <cellStyle name="计算 2 8 6" xfId="50216"/>
    <cellStyle name="计算 2 9" xfId="50217"/>
    <cellStyle name="计算 2 9 2" xfId="50218"/>
    <cellStyle name="计算 2 9 3" xfId="50219"/>
    <cellStyle name="计算 2 9 4" xfId="50220"/>
    <cellStyle name="计算 2 9 5" xfId="50221"/>
    <cellStyle name="计算 2 9 6" xfId="50222"/>
    <cellStyle name="计算 3" xfId="50223"/>
    <cellStyle name="计算 3 10" xfId="50224"/>
    <cellStyle name="计算 3 11" xfId="50225"/>
    <cellStyle name="计算 3 12" xfId="50226"/>
    <cellStyle name="计算 3 13" xfId="50227"/>
    <cellStyle name="计算 3 14" xfId="50228"/>
    <cellStyle name="计算 3 15" xfId="50229"/>
    <cellStyle name="计算 3 2" xfId="50230"/>
    <cellStyle name="计算 3 2 2" xfId="50231"/>
    <cellStyle name="计算 3 2 2 2" xfId="50232"/>
    <cellStyle name="计算 3 2 2 2 2" xfId="50233"/>
    <cellStyle name="计算 3 2 2 2 3" xfId="50234"/>
    <cellStyle name="计算 3 2 2 2 4" xfId="50235"/>
    <cellStyle name="计算 3 2 2 2 5" xfId="50236"/>
    <cellStyle name="计算 3 2 2 2 6" xfId="50237"/>
    <cellStyle name="计算 3 2 2 3" xfId="50238"/>
    <cellStyle name="计算 3 2 2 4" xfId="50239"/>
    <cellStyle name="计算 3 2 2 5" xfId="50240"/>
    <cellStyle name="计算 3 2 2 6" xfId="50241"/>
    <cellStyle name="计算 3 2 2 7" xfId="50242"/>
    <cellStyle name="计算 3 2 3" xfId="50243"/>
    <cellStyle name="计算 3 2 3 2" xfId="50244"/>
    <cellStyle name="计算 3 2 3 3" xfId="50245"/>
    <cellStyle name="计算 3 2 3 4" xfId="50246"/>
    <cellStyle name="计算 3 2 4" xfId="50247"/>
    <cellStyle name="计算 3 2 4 2" xfId="50248"/>
    <cellStyle name="计算 3 2 4 3" xfId="50249"/>
    <cellStyle name="计算 3 2 4 5" xfId="50250"/>
    <cellStyle name="计算 3 2 4 6" xfId="50251"/>
    <cellStyle name="计算 3 2 5" xfId="50252"/>
    <cellStyle name="计算 3 2 5 2" xfId="50253"/>
    <cellStyle name="计算 3 2 5 3" xfId="50254"/>
    <cellStyle name="计算 3 2 5 5" xfId="50255"/>
    <cellStyle name="计算 3 2 5 6" xfId="50256"/>
    <cellStyle name="计算 3 2 7" xfId="50257"/>
    <cellStyle name="计算 3 2 8" xfId="50258"/>
    <cellStyle name="计算 3 2 9" xfId="50259"/>
    <cellStyle name="计算 3 3" xfId="50260"/>
    <cellStyle name="计算 3 3 2" xfId="50261"/>
    <cellStyle name="计算 3 3 2 2" xfId="50262"/>
    <cellStyle name="计算 3 3 2 3" xfId="50263"/>
    <cellStyle name="计算 3 3 2 4" xfId="50264"/>
    <cellStyle name="计算 3 3 2 5" xfId="50265"/>
    <cellStyle name="计算 3 3 2 6" xfId="50266"/>
    <cellStyle name="计算 3 3 3" xfId="50267"/>
    <cellStyle name="计算 3 3 4" xfId="50268"/>
    <cellStyle name="计算 3 3 5" xfId="50269"/>
    <cellStyle name="计算 3 3 7" xfId="50270"/>
    <cellStyle name="计算 3 4" xfId="50271"/>
    <cellStyle name="计算 3 4 2" xfId="50272"/>
    <cellStyle name="计算 3 4 3" xfId="50273"/>
    <cellStyle name="计算 3 4 4" xfId="50274"/>
    <cellStyle name="计算 3 4 5" xfId="50275"/>
    <cellStyle name="计算 3 5" xfId="50276"/>
    <cellStyle name="计算 3 6" xfId="50277"/>
    <cellStyle name="计算 3 7" xfId="50278"/>
    <cellStyle name="计算 3 7 2" xfId="50279"/>
    <cellStyle name="计算 3 7 3" xfId="50280"/>
    <cellStyle name="计算 3 7 4" xfId="50281"/>
    <cellStyle name="计算 3 7 5" xfId="50282"/>
    <cellStyle name="计算 3 7 6" xfId="50283"/>
    <cellStyle name="计算 3 8" xfId="50284"/>
    <cellStyle name="计算 3 9" xfId="50285"/>
    <cellStyle name="计算 4" xfId="50286"/>
    <cellStyle name="计算 4 10" xfId="50287"/>
    <cellStyle name="计算 4 11" xfId="50288"/>
    <cellStyle name="计算 4 12" xfId="50289"/>
    <cellStyle name="计算 4 13" xfId="50290"/>
    <cellStyle name="计算 4 14" xfId="50291"/>
    <cellStyle name="计算 4 15" xfId="50292"/>
    <cellStyle name="计算 4 16" xfId="50293"/>
    <cellStyle name="计算 4 2" xfId="50294"/>
    <cellStyle name="计算 4 2 2" xfId="50295"/>
    <cellStyle name="计算 4 2 2 2" xfId="50296"/>
    <cellStyle name="计算 4 2 2 3" xfId="50297"/>
    <cellStyle name="计算 4 2 2 4" xfId="50298"/>
    <cellStyle name="计算 4 2 2 5" xfId="50299"/>
    <cellStyle name="计算 4 2 2 6" xfId="50300"/>
    <cellStyle name="计算 4 2 3" xfId="50301"/>
    <cellStyle name="计算 4 2 4" xfId="50302"/>
    <cellStyle name="计算 4 2 5" xfId="50303"/>
    <cellStyle name="计算 4 2 7" xfId="50304"/>
    <cellStyle name="计算 4 3" xfId="50305"/>
    <cellStyle name="计算 4 3 2" xfId="50306"/>
    <cellStyle name="计算 4 3 3" xfId="50307"/>
    <cellStyle name="计算 4 3 4" xfId="50308"/>
    <cellStyle name="计算 4 3 5" xfId="50309"/>
    <cellStyle name="计算 4 4" xfId="50310"/>
    <cellStyle name="计算 4 4 2" xfId="50311"/>
    <cellStyle name="计算 4 4 3" xfId="50312"/>
    <cellStyle name="计算 4 4 4" xfId="50313"/>
    <cellStyle name="计算 4 4 5" xfId="50314"/>
    <cellStyle name="计算 4 5" xfId="50315"/>
    <cellStyle name="计算 4 6" xfId="50316"/>
    <cellStyle name="计算 4 7" xfId="50317"/>
    <cellStyle name="计算 4 7 2" xfId="50318"/>
    <cellStyle name="计算 4 7 3" xfId="50319"/>
    <cellStyle name="计算 4 7 4" xfId="50320"/>
    <cellStyle name="计算 4 7 5" xfId="50321"/>
    <cellStyle name="计算 4 7 6" xfId="50322"/>
    <cellStyle name="计算 4 8" xfId="50323"/>
    <cellStyle name="计算 4 8 2" xfId="50324"/>
    <cellStyle name="计算 4 9" xfId="50325"/>
    <cellStyle name="计算 5" xfId="50326"/>
    <cellStyle name="计算 5 10" xfId="50327"/>
    <cellStyle name="计算 5 11" xfId="50328"/>
    <cellStyle name="计算 5 12" xfId="50329"/>
    <cellStyle name="计算 5 13" xfId="50330"/>
    <cellStyle name="计算 5 14" xfId="50331"/>
    <cellStyle name="计算 5 2 3" xfId="50332"/>
    <cellStyle name="计算 5 2 4" xfId="50333"/>
    <cellStyle name="计算 5 2 5" xfId="50334"/>
    <cellStyle name="计算 5 3 3" xfId="50335"/>
    <cellStyle name="计算 5 3 5" xfId="50336"/>
    <cellStyle name="计算 5 4 3" xfId="50337"/>
    <cellStyle name="计算 5 4 5" xfId="50338"/>
    <cellStyle name="计算 5 5 3" xfId="50339"/>
    <cellStyle name="计算 5 5 5" xfId="50340"/>
    <cellStyle name="计算 5 6 2" xfId="50341"/>
    <cellStyle name="计算 5 8" xfId="50342"/>
    <cellStyle name="计算 5 9" xfId="50343"/>
    <cellStyle name="计算 6" xfId="50344"/>
    <cellStyle name="计算 6 10" xfId="50345"/>
    <cellStyle name="计算 6 11" xfId="50346"/>
    <cellStyle name="计算 6 12" xfId="50347"/>
    <cellStyle name="计算 6 13" xfId="50348"/>
    <cellStyle name="计算 6 14" xfId="50349"/>
    <cellStyle name="计算 6 2" xfId="50350"/>
    <cellStyle name="计算 6 2 2" xfId="50351"/>
    <cellStyle name="计算 6 2 3" xfId="50352"/>
    <cellStyle name="计算 6 2 4" xfId="50353"/>
    <cellStyle name="计算 6 2 5" xfId="50354"/>
    <cellStyle name="计算 6 2 6" xfId="50355"/>
    <cellStyle name="计算 6 3" xfId="50356"/>
    <cellStyle name="计算 6 3 2" xfId="50357"/>
    <cellStyle name="计算 6 3 3" xfId="50358"/>
    <cellStyle name="计算 6 3 4" xfId="50359"/>
    <cellStyle name="计算 6 3 5" xfId="50360"/>
    <cellStyle name="计算 6 3 6" xfId="50361"/>
    <cellStyle name="计算 6 4" xfId="50362"/>
    <cellStyle name="计算 6 4 2" xfId="50363"/>
    <cellStyle name="计算 6 4 3" xfId="50364"/>
    <cellStyle name="计算 6 4 4" xfId="50365"/>
    <cellStyle name="计算 6 4 5" xfId="50366"/>
    <cellStyle name="计算 6 4 6" xfId="50367"/>
    <cellStyle name="计算 6 5" xfId="50368"/>
    <cellStyle name="计算 6 5 2" xfId="50369"/>
    <cellStyle name="计算 6 5 3" xfId="50370"/>
    <cellStyle name="计算 6 5 4" xfId="50371"/>
    <cellStyle name="计算 6 5 5" xfId="50372"/>
    <cellStyle name="计算 6 5 6" xfId="50373"/>
    <cellStyle name="计算 6 6" xfId="50374"/>
    <cellStyle name="计算 6 6 2" xfId="50375"/>
    <cellStyle name="计算 6 7" xfId="50376"/>
    <cellStyle name="计算 6 8" xfId="50377"/>
    <cellStyle name="计算 6 9" xfId="50378"/>
    <cellStyle name="计算 7" xfId="50379"/>
    <cellStyle name="计算 7 10" xfId="50380"/>
    <cellStyle name="计算 7 11" xfId="50381"/>
    <cellStyle name="计算 7 12" xfId="50382"/>
    <cellStyle name="计算 7 13" xfId="50383"/>
    <cellStyle name="计算 7 14" xfId="50384"/>
    <cellStyle name="强调文字颜色 2 6 2 6" xfId="50385"/>
    <cellStyle name="计算 7 2" xfId="50386"/>
    <cellStyle name="计算 7 2 2" xfId="50387"/>
    <cellStyle name="计算 7 2 3" xfId="50388"/>
    <cellStyle name="计算 7 2 4" xfId="50389"/>
    <cellStyle name="计算 7 2 5" xfId="50390"/>
    <cellStyle name="计算 7 2 6" xfId="50391"/>
    <cellStyle name="强调文字颜色 2 6 2 7" xfId="50392"/>
    <cellStyle name="计算 7 3" xfId="50393"/>
    <cellStyle name="计算 7 3 2" xfId="50394"/>
    <cellStyle name="计算 7 3 3" xfId="50395"/>
    <cellStyle name="计算 7 3 4" xfId="50396"/>
    <cellStyle name="计算 7 3 5" xfId="50397"/>
    <cellStyle name="计算 7 3 6" xfId="50398"/>
    <cellStyle name="强调文字颜色 2 6 2 8" xfId="50399"/>
    <cellStyle name="计算 7 4" xfId="50400"/>
    <cellStyle name="计算 7 4 2" xfId="50401"/>
    <cellStyle name="计算 7 4 3" xfId="50402"/>
    <cellStyle name="计算 7 4 4" xfId="50403"/>
    <cellStyle name="计算 7 4 5" xfId="50404"/>
    <cellStyle name="计算 7 4 6" xfId="50405"/>
    <cellStyle name="计算 7 5" xfId="50406"/>
    <cellStyle name="千位分隔 2 33" xfId="50407"/>
    <cellStyle name="千位分隔 2 28" xfId="50408"/>
    <cellStyle name="计算 7 5 2" xfId="50409"/>
    <cellStyle name="千位分隔 2 29" xfId="50410"/>
    <cellStyle name="计算 7 5 3" xfId="50411"/>
    <cellStyle name="计算 7 5 4" xfId="50412"/>
    <cellStyle name="计算 7 5 5" xfId="50413"/>
    <cellStyle name="计算 7 5 6" xfId="50414"/>
    <cellStyle name="计算 7 6" xfId="50415"/>
    <cellStyle name="计算 7 6 2" xfId="50416"/>
    <cellStyle name="计算 7 7" xfId="50417"/>
    <cellStyle name="计算 7 8" xfId="50418"/>
    <cellStyle name="计算 7 9" xfId="50419"/>
    <cellStyle name="计算 8" xfId="50420"/>
    <cellStyle name="计算 8 10" xfId="50421"/>
    <cellStyle name="计算 8 11" xfId="50422"/>
    <cellStyle name="计算 8 12" xfId="50423"/>
    <cellStyle name="计算 8 13" xfId="50424"/>
    <cellStyle name="计算 8 14" xfId="50425"/>
    <cellStyle name="计算 8 2" xfId="50426"/>
    <cellStyle name="计算 8 2 2" xfId="50427"/>
    <cellStyle name="计算 8 2 3" xfId="50428"/>
    <cellStyle name="计算 8 2 4" xfId="50429"/>
    <cellStyle name="计算 8 2 5" xfId="50430"/>
    <cellStyle name="计算 8 2 6" xfId="50431"/>
    <cellStyle name="计算 8 3" xfId="50432"/>
    <cellStyle name="计算 8 3 2" xfId="50433"/>
    <cellStyle name="计算 8 3 3" xfId="50434"/>
    <cellStyle name="计算 8 3 4" xfId="50435"/>
    <cellStyle name="计算 8 3 5" xfId="50436"/>
    <cellStyle name="计算 8 3 6" xfId="50437"/>
    <cellStyle name="计算 8 4" xfId="50438"/>
    <cellStyle name="计算 8 4 2" xfId="50439"/>
    <cellStyle name="计算 8 4 3" xfId="50440"/>
    <cellStyle name="计算 8 4 4" xfId="50441"/>
    <cellStyle name="计算 8 4 5" xfId="50442"/>
    <cellStyle name="计算 8 4 6" xfId="50443"/>
    <cellStyle name="计算 8 5" xfId="50444"/>
    <cellStyle name="计算 8 5 2" xfId="50445"/>
    <cellStyle name="计算 8 5 3" xfId="50446"/>
    <cellStyle name="计算 8 5 4" xfId="50447"/>
    <cellStyle name="计算 8 5 5" xfId="50448"/>
    <cellStyle name="计算 8 5 6" xfId="50449"/>
    <cellStyle name="计算 8 6" xfId="50450"/>
    <cellStyle name="计算 8 6 2" xfId="50451"/>
    <cellStyle name="计算 8 7" xfId="50452"/>
    <cellStyle name="计算 8 8" xfId="50453"/>
    <cellStyle name="计算 8 9" xfId="50454"/>
    <cellStyle name="计算 9" xfId="50455"/>
    <cellStyle name="计算 9 10" xfId="50456"/>
    <cellStyle name="计算 9 11" xfId="50457"/>
    <cellStyle name="计算 9 12" xfId="50458"/>
    <cellStyle name="计算 9 14" xfId="50459"/>
    <cellStyle name="计算 9 2" xfId="50460"/>
    <cellStyle name="输出 8 8" xfId="50461"/>
    <cellStyle name="计算 9 2 2" xfId="50462"/>
    <cellStyle name="输出 8 9" xfId="50463"/>
    <cellStyle name="计算 9 2 3" xfId="50464"/>
    <cellStyle name="计算 9 2 4" xfId="50465"/>
    <cellStyle name="计算 9 2 5" xfId="50466"/>
    <cellStyle name="计算 9 2 6" xfId="50467"/>
    <cellStyle name="计算 9 3" xfId="50468"/>
    <cellStyle name="输出 9 8" xfId="50469"/>
    <cellStyle name="计算 9 3 2" xfId="50470"/>
    <cellStyle name="输出 9 9" xfId="50471"/>
    <cellStyle name="计算 9 3 3" xfId="50472"/>
    <cellStyle name="计算 9 3 4" xfId="50473"/>
    <cellStyle name="计算 9 3 5" xfId="50474"/>
    <cellStyle name="计算 9 3 6" xfId="50475"/>
    <cellStyle name="计算 9 4" xfId="50476"/>
    <cellStyle name="计算 9 4 2" xfId="50477"/>
    <cellStyle name="计算 9 4 3" xfId="50478"/>
    <cellStyle name="计算 9 4 4" xfId="50479"/>
    <cellStyle name="计算 9 4 5" xfId="50480"/>
    <cellStyle name="计算 9 4 6" xfId="50481"/>
    <cellStyle name="计算 9 5" xfId="50482"/>
    <cellStyle name="计算 9 5 2" xfId="50483"/>
    <cellStyle name="计算 9 5 3" xfId="50484"/>
    <cellStyle name="计算 9 5 4" xfId="50485"/>
    <cellStyle name="计算 9 5 5" xfId="50486"/>
    <cellStyle name="计算 9 5 6" xfId="50487"/>
    <cellStyle name="计算 9 6" xfId="50488"/>
    <cellStyle name="计算 9 6 2" xfId="50489"/>
    <cellStyle name="计算 9 7" xfId="50490"/>
    <cellStyle name="计算 9 8" xfId="50491"/>
    <cellStyle name="计算 9 9" xfId="50492"/>
    <cellStyle name="检查单元格 10" xfId="50493"/>
    <cellStyle name="检查单元格 10 2" xfId="50494"/>
    <cellStyle name="检查单元格 11" xfId="50495"/>
    <cellStyle name="检查单元格 11 2" xfId="50496"/>
    <cellStyle name="检查单元格 12" xfId="50497"/>
    <cellStyle name="检查单元格 12 2" xfId="50498"/>
    <cellStyle name="检查单元格 13" xfId="50499"/>
    <cellStyle name="检查单元格 13 2" xfId="50500"/>
    <cellStyle name="检查单元格 14" xfId="50501"/>
    <cellStyle name="检查单元格 14 2" xfId="50502"/>
    <cellStyle name="检查单元格 15" xfId="50503"/>
    <cellStyle name="检查单元格 15 2" xfId="50504"/>
    <cellStyle name="检查单元格 16" xfId="50505"/>
    <cellStyle name="检查单元格 2" xfId="50506"/>
    <cellStyle name="检查单元格 2 2" xfId="50507"/>
    <cellStyle name="检查单元格 2 2 2" xfId="50508"/>
    <cellStyle name="检查单元格 2 2 3" xfId="50509"/>
    <cellStyle name="检查单元格 2 2 4" xfId="50510"/>
    <cellStyle name="检查单元格 2 2 5" xfId="50511"/>
    <cellStyle name="检查单元格 2 3" xfId="50512"/>
    <cellStyle name="检查单元格 2 3 2" xfId="50513"/>
    <cellStyle name="检查单元格 2 3 3" xfId="50514"/>
    <cellStyle name="检查单元格 2 3 4" xfId="50515"/>
    <cellStyle name="检查单元格 2 3 5" xfId="50516"/>
    <cellStyle name="检查单元格 2 4" xfId="50517"/>
    <cellStyle name="检查单元格 2 5" xfId="50518"/>
    <cellStyle name="检查单元格 2 6" xfId="50519"/>
    <cellStyle name="检查单元格 2 7" xfId="50520"/>
    <cellStyle name="检查单元格 3" xfId="50521"/>
    <cellStyle name="检查单元格 3 2" xfId="50522"/>
    <cellStyle name="检查单元格 3 2 2" xfId="50523"/>
    <cellStyle name="检查单元格 3 2 2 2" xfId="50524"/>
    <cellStyle name="检查单元格 3 3" xfId="50525"/>
    <cellStyle name="检查单元格 3 4" xfId="50526"/>
    <cellStyle name="检查单元格 3 5" xfId="50527"/>
    <cellStyle name="检查单元格 4 2" xfId="50528"/>
    <cellStyle name="检查单元格 4 3" xfId="50529"/>
    <cellStyle name="检查单元格 4 4" xfId="50530"/>
    <cellStyle name="检查单元格 4 5" xfId="50531"/>
    <cellStyle name="检查单元格 5" xfId="50532"/>
    <cellStyle name="检查单元格 5 2" xfId="50533"/>
    <cellStyle name="检查单元格 6" xfId="50534"/>
    <cellStyle name="检查单元格 6 2" xfId="50535"/>
    <cellStyle name="检查单元格 7" xfId="50536"/>
    <cellStyle name="检查单元格 7 2" xfId="50537"/>
    <cellStyle name="检查单元格 8 2" xfId="50538"/>
    <cellStyle name="检查单元格 9" xfId="50539"/>
    <cellStyle name="检查单元格 9 2" xfId="50540"/>
    <cellStyle name="解释性文本 10" xfId="50541"/>
    <cellStyle name="解释性文本 10 2" xfId="50542"/>
    <cellStyle name="解释性文本 10 2 2" xfId="50543"/>
    <cellStyle name="解释性文本 10 3" xfId="50544"/>
    <cellStyle name="解释性文本 10 4" xfId="50545"/>
    <cellStyle name="解释性文本 10 5" xfId="50546"/>
    <cellStyle name="解释性文本 10 6" xfId="50547"/>
    <cellStyle name="解释性文本 10 8" xfId="50548"/>
    <cellStyle name="解释性文本 11" xfId="50549"/>
    <cellStyle name="解释性文本 11 2" xfId="50550"/>
    <cellStyle name="解释性文本 12" xfId="50551"/>
    <cellStyle name="解释性文本 12 2" xfId="50552"/>
    <cellStyle name="解释性文本 13" xfId="50553"/>
    <cellStyle name="解释性文本 13 2" xfId="50554"/>
    <cellStyle name="解释性文本 14 2" xfId="50555"/>
    <cellStyle name="解释性文本 15" xfId="50556"/>
    <cellStyle name="解释性文本 15 2" xfId="50557"/>
    <cellStyle name="解释性文本 16" xfId="50558"/>
    <cellStyle name="解释性文本 2" xfId="50559"/>
    <cellStyle name="解释性文本 2 2" xfId="50560"/>
    <cellStyle name="解释性文本 2 2 2" xfId="50561"/>
    <cellStyle name="解释性文本 2 2 3" xfId="50562"/>
    <cellStyle name="解释性文本 2 2 4" xfId="50563"/>
    <cellStyle name="解释性文本 2 2 5" xfId="50564"/>
    <cellStyle name="解释性文本 2 3" xfId="50565"/>
    <cellStyle name="解释性文本 2 3 2" xfId="50566"/>
    <cellStyle name="解释性文本 2 3 3" xfId="50567"/>
    <cellStyle name="解释性文本 2 3 4" xfId="50568"/>
    <cellStyle name="解释性文本 2 3 5" xfId="50569"/>
    <cellStyle name="解释性文本 2 4" xfId="50570"/>
    <cellStyle name="解释性文本 2 5" xfId="50571"/>
    <cellStyle name="解释性文本 2 6" xfId="50572"/>
    <cellStyle name="解释性文本 2 7" xfId="50573"/>
    <cellStyle name="解释性文本 3" xfId="50574"/>
    <cellStyle name="解释性文本 3 2" xfId="50575"/>
    <cellStyle name="解释性文本 3 2 2" xfId="50576"/>
    <cellStyle name="解释性文本 3 2 2 2" xfId="50577"/>
    <cellStyle name="解释性文本 3 3" xfId="50578"/>
    <cellStyle name="解释性文本 3 4" xfId="50579"/>
    <cellStyle name="解释性文本 3 5" xfId="50580"/>
    <cellStyle name="解释性文本 4 10" xfId="50581"/>
    <cellStyle name="解释性文本 4 11" xfId="50582"/>
    <cellStyle name="解释性文本 4 2 2" xfId="50583"/>
    <cellStyle name="解释性文本 4 2 2 2" xfId="50584"/>
    <cellStyle name="解释性文本 4 2 3" xfId="50585"/>
    <cellStyle name="解释性文本 4 2 4" xfId="50586"/>
    <cellStyle name="解释性文本 4 2 5" xfId="50587"/>
    <cellStyle name="解释性文本 4 2 6" xfId="50588"/>
    <cellStyle name="解释性文本 4 2 7" xfId="50589"/>
    <cellStyle name="解释性文本 4 2 8" xfId="50590"/>
    <cellStyle name="解释性文本 4 3" xfId="50591"/>
    <cellStyle name="解释性文本 4 4" xfId="50592"/>
    <cellStyle name="解释性文本 4 5" xfId="50593"/>
    <cellStyle name="解释性文本 4 6" xfId="50594"/>
    <cellStyle name="解释性文本 4 6 2" xfId="50595"/>
    <cellStyle name="解释性文本 4 7" xfId="50596"/>
    <cellStyle name="解释性文本 4 8" xfId="50597"/>
    <cellStyle name="解释性文本 4 9" xfId="50598"/>
    <cellStyle name="解释性文本 5 2 2" xfId="50599"/>
    <cellStyle name="解释性文本 5 2 2 2" xfId="50600"/>
    <cellStyle name="解释性文本 5 2 3" xfId="50601"/>
    <cellStyle name="解释性文本 5 2 4" xfId="50602"/>
    <cellStyle name="解释性文本 5 2 5" xfId="50603"/>
    <cellStyle name="解释性文本 5 2 6" xfId="50604"/>
    <cellStyle name="解释性文本 5 2 7" xfId="50605"/>
    <cellStyle name="解释性文本 5 2 8" xfId="50606"/>
    <cellStyle name="解释性文本 5 3" xfId="50607"/>
    <cellStyle name="解释性文本 5 3 2" xfId="50608"/>
    <cellStyle name="解释性文本 5 4" xfId="50609"/>
    <cellStyle name="解释性文本 5 5" xfId="50610"/>
    <cellStyle name="解释性文本 6 2 2 2" xfId="50611"/>
    <cellStyle name="解释性文本 6 2 3" xfId="50612"/>
    <cellStyle name="解释性文本 6 2 4" xfId="50613"/>
    <cellStyle name="解释性文本 6 2 5" xfId="50614"/>
    <cellStyle name="解释性文本 6 2 6" xfId="50615"/>
    <cellStyle name="解释性文本 6 2 7" xfId="50616"/>
    <cellStyle name="解释性文本 6 2 8" xfId="50617"/>
    <cellStyle name="解释性文本 7" xfId="50618"/>
    <cellStyle name="解释性文本 7 2" xfId="50619"/>
    <cellStyle name="解释性文本 7 2 2" xfId="50620"/>
    <cellStyle name="解释性文本 7 2 3" xfId="50621"/>
    <cellStyle name="解释性文本 7 2 4" xfId="50622"/>
    <cellStyle name="解释性文本 7 2 5" xfId="50623"/>
    <cellStyle name="解释性文本 7 2 6" xfId="50624"/>
    <cellStyle name="解释性文本 7 2 7" xfId="50625"/>
    <cellStyle name="解释性文本 7 3" xfId="50626"/>
    <cellStyle name="解释性文本 7 3 2" xfId="50627"/>
    <cellStyle name="解释性文本 7 4" xfId="50628"/>
    <cellStyle name="解释性文本 7 5" xfId="50629"/>
    <cellStyle name="解释性文本 7 7" xfId="50630"/>
    <cellStyle name="解释性文本 7 8" xfId="50631"/>
    <cellStyle name="解释性文本 8" xfId="50632"/>
    <cellStyle name="解释性文本 8 2" xfId="50633"/>
    <cellStyle name="解释性文本 8 2 2" xfId="50634"/>
    <cellStyle name="解释性文本 8 2 2 2" xfId="50635"/>
    <cellStyle name="解释性文本 8 2 3" xfId="50636"/>
    <cellStyle name="解释性文本 8 2 4" xfId="50637"/>
    <cellStyle name="解释性文本 8 2 5" xfId="50638"/>
    <cellStyle name="解释性文本 8 2 6" xfId="50639"/>
    <cellStyle name="解释性文本 8 2 7" xfId="50640"/>
    <cellStyle name="解释性文本 8 2 8" xfId="50641"/>
    <cellStyle name="解释性文本 8 3" xfId="50642"/>
    <cellStyle name="解释性文本 8 3 2" xfId="50643"/>
    <cellStyle name="解释性文本 8 4" xfId="50644"/>
    <cellStyle name="解释性文本 8 5" xfId="50645"/>
    <cellStyle name="解释性文本 8 7" xfId="50646"/>
    <cellStyle name="解释性文本 8 8" xfId="50647"/>
    <cellStyle name="解释性文本 9" xfId="50648"/>
    <cellStyle name="解释性文本 9 2" xfId="50649"/>
    <cellStyle name="解释性文本 9 2 2" xfId="50650"/>
    <cellStyle name="解释性文本 9 2 2 2" xfId="50651"/>
    <cellStyle name="解释性文本 9 2 3" xfId="50652"/>
    <cellStyle name="解释性文本 9 2 4" xfId="50653"/>
    <cellStyle name="解释性文本 9 2 5" xfId="50654"/>
    <cellStyle name="解释性文本 9 2 6" xfId="50655"/>
    <cellStyle name="解释性文本 9 2 7" xfId="50656"/>
    <cellStyle name="解释性文本 9 2 8" xfId="50657"/>
    <cellStyle name="解释性文本 9 3" xfId="50658"/>
    <cellStyle name="解释性文本 9 3 2" xfId="50659"/>
    <cellStyle name="解释性文本 9 4" xfId="50660"/>
    <cellStyle name="解释性文本 9 5" xfId="50661"/>
    <cellStyle name="解释性文本 9 7" xfId="50662"/>
    <cellStyle name="解释性文本 9 8" xfId="50663"/>
    <cellStyle name="警告文本 10" xfId="50664"/>
    <cellStyle name="警告文本 10 2" xfId="50665"/>
    <cellStyle name="警告文本 10 2 2" xfId="50666"/>
    <cellStyle name="警告文本 10 3" xfId="50667"/>
    <cellStyle name="警告文本 10 4" xfId="50668"/>
    <cellStyle name="警告文本 10 5" xfId="50669"/>
    <cellStyle name="警告文本 10 6" xfId="50670"/>
    <cellStyle name="警告文本 10 7" xfId="50671"/>
    <cellStyle name="警告文本 10 8" xfId="50672"/>
    <cellStyle name="警告文本 11" xfId="50673"/>
    <cellStyle name="警告文本 11 2" xfId="50674"/>
    <cellStyle name="警告文本 12" xfId="50675"/>
    <cellStyle name="警告文本 12 2" xfId="50676"/>
    <cellStyle name="警告文本 13" xfId="50677"/>
    <cellStyle name="警告文本 13 2" xfId="50678"/>
    <cellStyle name="警告文本 14" xfId="50679"/>
    <cellStyle name="警告文本 14 2" xfId="50680"/>
    <cellStyle name="警告文本 15" xfId="50681"/>
    <cellStyle name="警告文本 15 2" xfId="50682"/>
    <cellStyle name="警告文本 16" xfId="50683"/>
    <cellStyle name="警告文本 2" xfId="50684"/>
    <cellStyle name="警告文本 2 2" xfId="50685"/>
    <cellStyle name="警告文本 2 2 2" xfId="50686"/>
    <cellStyle name="警告文本 2 2 3" xfId="50687"/>
    <cellStyle name="警告文本 2 2 4" xfId="50688"/>
    <cellStyle name="警告文本 2 2 5" xfId="50689"/>
    <cellStyle name="警告文本 2 3" xfId="50690"/>
    <cellStyle name="警告文本 2 3 2" xfId="50691"/>
    <cellStyle name="警告文本 2 3 3" xfId="50692"/>
    <cellStyle name="警告文本 2 3 4" xfId="50693"/>
    <cellStyle name="警告文本 2 3 5" xfId="50694"/>
    <cellStyle name="警告文本 2 5" xfId="50695"/>
    <cellStyle name="警告文本 2 6" xfId="50696"/>
    <cellStyle name="警告文本 2 7" xfId="50697"/>
    <cellStyle name="警告文本 3" xfId="50698"/>
    <cellStyle name="警告文本 3 2" xfId="50699"/>
    <cellStyle name="警告文本 3 2 2" xfId="50700"/>
    <cellStyle name="警告文本 3 2 2 2" xfId="50701"/>
    <cellStyle name="警告文本 3 3" xfId="50702"/>
    <cellStyle name="警告文本 3 4" xfId="50703"/>
    <cellStyle name="警告文本 3 5" xfId="50704"/>
    <cellStyle name="警告文本 4" xfId="50705"/>
    <cellStyle name="警告文本 4 10" xfId="50706"/>
    <cellStyle name="警告文本 4 11" xfId="50707"/>
    <cellStyle name="警告文本 4 2" xfId="50708"/>
    <cellStyle name="警告文本 4 2 2" xfId="50709"/>
    <cellStyle name="警告文本 4 2 2 2" xfId="50710"/>
    <cellStyle name="警告文本 4 2 3" xfId="50711"/>
    <cellStyle name="警告文本 4 2 4" xfId="50712"/>
    <cellStyle name="警告文本 4 2 5" xfId="50713"/>
    <cellStyle name="警告文本 4 2 6" xfId="50714"/>
    <cellStyle name="警告文本 4 2 7" xfId="50715"/>
    <cellStyle name="警告文本 4 2 8" xfId="50716"/>
    <cellStyle name="警告文本 4 3" xfId="50717"/>
    <cellStyle name="警告文本 4 4" xfId="50718"/>
    <cellStyle name="警告文本 4 5" xfId="50719"/>
    <cellStyle name="警告文本 4 6" xfId="50720"/>
    <cellStyle name="警告文本 4 6 2" xfId="50721"/>
    <cellStyle name="警告文本 4 7" xfId="50722"/>
    <cellStyle name="警告文本 4 8" xfId="50723"/>
    <cellStyle name="警告文本 4 9" xfId="50724"/>
    <cellStyle name="警告文本 5" xfId="50725"/>
    <cellStyle name="警告文本 5 2" xfId="50726"/>
    <cellStyle name="警告文本 5 2 2" xfId="50727"/>
    <cellStyle name="警告文本 5 2 2 2" xfId="50728"/>
    <cellStyle name="警告文本 5 2 4" xfId="50729"/>
    <cellStyle name="警告文本 5 2 5" xfId="50730"/>
    <cellStyle name="警告文本 5 2 6" xfId="50731"/>
    <cellStyle name="警告文本 5 2 7" xfId="50732"/>
    <cellStyle name="警告文本 5 2 8" xfId="50733"/>
    <cellStyle name="警告文本 5 3" xfId="50734"/>
    <cellStyle name="警告文本 5 3 2" xfId="50735"/>
    <cellStyle name="警告文本 5 4" xfId="50736"/>
    <cellStyle name="警告文本 5 5" xfId="50737"/>
    <cellStyle name="警告文本 5 6" xfId="50738"/>
    <cellStyle name="警告文本 5 7" xfId="50739"/>
    <cellStyle name="警告文本 5 8" xfId="50740"/>
    <cellStyle name="警告文本 6" xfId="50741"/>
    <cellStyle name="警告文本 6 2" xfId="50742"/>
    <cellStyle name="警告文本 6 2 2" xfId="50743"/>
    <cellStyle name="警告文本 6 2 2 2" xfId="50744"/>
    <cellStyle name="警告文本 6 2 3" xfId="50745"/>
    <cellStyle name="警告文本 6 2 4" xfId="50746"/>
    <cellStyle name="警告文本 6 2 5" xfId="50747"/>
    <cellStyle name="警告文本 6 2 6" xfId="50748"/>
    <cellStyle name="警告文本 6 2 7" xfId="50749"/>
    <cellStyle name="警告文本 6 2 8" xfId="50750"/>
    <cellStyle name="警告文本 6 3" xfId="50751"/>
    <cellStyle name="警告文本 6 3 2" xfId="50752"/>
    <cellStyle name="警告文本 6 4" xfId="50753"/>
    <cellStyle name="警告文本 6 5" xfId="50754"/>
    <cellStyle name="警告文本 6 6" xfId="50755"/>
    <cellStyle name="警告文本 6 7" xfId="50756"/>
    <cellStyle name="警告文本 6 8" xfId="50757"/>
    <cellStyle name="警告文本 7" xfId="50758"/>
    <cellStyle name="警告文本 7 2" xfId="50759"/>
    <cellStyle name="警告文本 7 2 2" xfId="50760"/>
    <cellStyle name="警告文本 7 2 3" xfId="50761"/>
    <cellStyle name="警告文本 7 2 4" xfId="50762"/>
    <cellStyle name="警告文本 7 2 5" xfId="50763"/>
    <cellStyle name="警告文本 7 2 6" xfId="50764"/>
    <cellStyle name="警告文本 7 2 7" xfId="50765"/>
    <cellStyle name="警告文本 7 2 8" xfId="50766"/>
    <cellStyle name="警告文本 7 3" xfId="50767"/>
    <cellStyle name="警告文本 7 3 2" xfId="50768"/>
    <cellStyle name="警告文本 7 4" xfId="50769"/>
    <cellStyle name="警告文本 7 5" xfId="50770"/>
    <cellStyle name="警告文本 7 6" xfId="50771"/>
    <cellStyle name="警告文本 7 7" xfId="50772"/>
    <cellStyle name="警告文本 7 8" xfId="50773"/>
    <cellStyle name="警告文本 8" xfId="50774"/>
    <cellStyle name="警告文本 8 2" xfId="50775"/>
    <cellStyle name="警告文本 8 2 2" xfId="50776"/>
    <cellStyle name="警告文本 8 2 2 2" xfId="50777"/>
    <cellStyle name="警告文本 8 2 3" xfId="50778"/>
    <cellStyle name="警告文本 8 2 4" xfId="50779"/>
    <cellStyle name="警告文本 8 2 5" xfId="50780"/>
    <cellStyle name="警告文本 8 2 6" xfId="50781"/>
    <cellStyle name="警告文本 8 2 7" xfId="50782"/>
    <cellStyle name="警告文本 8 2 8" xfId="50783"/>
    <cellStyle name="警告文本 8 3" xfId="50784"/>
    <cellStyle name="警告文本 8 3 2" xfId="50785"/>
    <cellStyle name="警告文本 8 4" xfId="50786"/>
    <cellStyle name="警告文本 8 5" xfId="50787"/>
    <cellStyle name="警告文本 8 6" xfId="50788"/>
    <cellStyle name="警告文本 8 7" xfId="50789"/>
    <cellStyle name="警告文本 8 8" xfId="50790"/>
    <cellStyle name="警告文本 9" xfId="50791"/>
    <cellStyle name="警告文本 9 2" xfId="50792"/>
    <cellStyle name="警告文本 9 2 2" xfId="50793"/>
    <cellStyle name="警告文本 9 2 2 2" xfId="50794"/>
    <cellStyle name="警告文本 9 2 3" xfId="50795"/>
    <cellStyle name="警告文本 9 2 4" xfId="50796"/>
    <cellStyle name="警告文本 9 2 5" xfId="50797"/>
    <cellStyle name="警告文本 9 2 6" xfId="50798"/>
    <cellStyle name="警告文本 9 2 7" xfId="50799"/>
    <cellStyle name="警告文本 9 2 8" xfId="50800"/>
    <cellStyle name="警告文本 9 3" xfId="50801"/>
    <cellStyle name="警告文本 9 3 2" xfId="50802"/>
    <cellStyle name="警告文本 9 4" xfId="50803"/>
    <cellStyle name="警告文本 9 5" xfId="50804"/>
    <cellStyle name="警告文本 9 6" xfId="50805"/>
    <cellStyle name="警告文本 9 7" xfId="50806"/>
    <cellStyle name="警告文本 9 8" xfId="50807"/>
    <cellStyle name="链接单元格 10" xfId="50808"/>
    <cellStyle name="链接单元格 10 2" xfId="50809"/>
    <cellStyle name="链接单元格 10 2 2" xfId="50810"/>
    <cellStyle name="链接单元格 10 3" xfId="50811"/>
    <cellStyle name="链接单元格 10 4" xfId="50812"/>
    <cellStyle name="链接单元格 10 5" xfId="50813"/>
    <cellStyle name="链接单元格 10 6" xfId="50814"/>
    <cellStyle name="链接单元格 10 7" xfId="50815"/>
    <cellStyle name="链接单元格 10 8" xfId="50816"/>
    <cellStyle name="链接单元格 11 2" xfId="50817"/>
    <cellStyle name="链接单元格 12" xfId="50818"/>
    <cellStyle name="链接单元格 12 2" xfId="50819"/>
    <cellStyle name="链接单元格 13" xfId="50820"/>
    <cellStyle name="链接单元格 13 2" xfId="50821"/>
    <cellStyle name="链接单元格 14" xfId="50822"/>
    <cellStyle name="链接单元格 14 2" xfId="50823"/>
    <cellStyle name="链接单元格 15" xfId="50824"/>
    <cellStyle name="链接单元格 15 2" xfId="50825"/>
    <cellStyle name="链接单元格 16" xfId="50826"/>
    <cellStyle name="链接单元格 2" xfId="50827"/>
    <cellStyle name="链接单元格 2 2" xfId="50828"/>
    <cellStyle name="链接单元格 2 2 2" xfId="50829"/>
    <cellStyle name="链接单元格 2 2 3" xfId="50830"/>
    <cellStyle name="链接单元格 2 2 4" xfId="50831"/>
    <cellStyle name="链接单元格 2 3 2" xfId="50832"/>
    <cellStyle name="链接单元格 2 3 3" xfId="50833"/>
    <cellStyle name="链接单元格 2 3 4" xfId="50834"/>
    <cellStyle name="链接单元格 2 4" xfId="50835"/>
    <cellStyle name="链接单元格 2 5" xfId="50836"/>
    <cellStyle name="链接单元格 2 6" xfId="50837"/>
    <cellStyle name="链接单元格 2 7" xfId="50838"/>
    <cellStyle name="链接单元格 3" xfId="50839"/>
    <cellStyle name="链接单元格 3 2" xfId="50840"/>
    <cellStyle name="链接单元格 3 2 2" xfId="50841"/>
    <cellStyle name="链接单元格 3 2 2 2" xfId="50842"/>
    <cellStyle name="链接单元格 3 4" xfId="50843"/>
    <cellStyle name="链接单元格 3 5" xfId="50844"/>
    <cellStyle name="链接单元格 4" xfId="50845"/>
    <cellStyle name="链接单元格 4 10" xfId="50846"/>
    <cellStyle name="链接单元格 4 11" xfId="50847"/>
    <cellStyle name="链接单元格 4 2" xfId="50848"/>
    <cellStyle name="链接单元格 4 2 2" xfId="50849"/>
    <cellStyle name="链接单元格 4 2 2 2" xfId="50850"/>
    <cellStyle name="链接单元格 4 2 3" xfId="50851"/>
    <cellStyle name="链接单元格 4 2 4" xfId="50852"/>
    <cellStyle name="链接单元格 4 2 6" xfId="50853"/>
    <cellStyle name="链接单元格 4 2 7" xfId="50854"/>
    <cellStyle name="链接单元格 4 2 8" xfId="50855"/>
    <cellStyle name="链接单元格 4 4" xfId="50856"/>
    <cellStyle name="链接单元格 4 5" xfId="50857"/>
    <cellStyle name="链接单元格 4 6" xfId="50858"/>
    <cellStyle name="链接单元格 4 6 2" xfId="50859"/>
    <cellStyle name="链接单元格 4 7" xfId="50860"/>
    <cellStyle name="链接单元格 4 8" xfId="50861"/>
    <cellStyle name="链接单元格 4 9" xfId="50862"/>
    <cellStyle name="链接单元格 5" xfId="50863"/>
    <cellStyle name="链接单元格 5 2" xfId="50864"/>
    <cellStyle name="链接单元格 5 2 2" xfId="50865"/>
    <cellStyle name="链接单元格 5 2 2 2" xfId="50866"/>
    <cellStyle name="链接单元格 5 2 3" xfId="50867"/>
    <cellStyle name="链接单元格 5 2 4" xfId="50868"/>
    <cellStyle name="链接单元格 5 2 6" xfId="50869"/>
    <cellStyle name="千位分隔 2 2 10 2 2 2" xfId="50870"/>
    <cellStyle name="链接单元格 5 2 7" xfId="50871"/>
    <cellStyle name="千位分隔 2 2 10 2 2 3" xfId="50872"/>
    <cellStyle name="链接单元格 5 2 8" xfId="50873"/>
    <cellStyle name="链接单元格 5 3 2" xfId="50874"/>
    <cellStyle name="链接单元格 5 4" xfId="50875"/>
    <cellStyle name="链接单元格 5 5" xfId="50876"/>
    <cellStyle name="链接单元格 5 6" xfId="50877"/>
    <cellStyle name="链接单元格 5 7" xfId="50878"/>
    <cellStyle name="链接单元格 5 8" xfId="50879"/>
    <cellStyle name="链接单元格 6" xfId="50880"/>
    <cellStyle name="链接单元格 6 2" xfId="50881"/>
    <cellStyle name="链接单元格 6 2 2" xfId="50882"/>
    <cellStyle name="链接单元格 6 2 2 2" xfId="50883"/>
    <cellStyle name="链接单元格 6 2 3" xfId="50884"/>
    <cellStyle name="链接单元格 6 2 4" xfId="50885"/>
    <cellStyle name="链接单元格 6 2 6" xfId="50886"/>
    <cellStyle name="链接单元格 6 2 7" xfId="50887"/>
    <cellStyle name="链接单元格 6 2 8" xfId="50888"/>
    <cellStyle name="链接单元格 6 3 2" xfId="50889"/>
    <cellStyle name="链接单元格 6 4" xfId="50890"/>
    <cellStyle name="链接单元格 6 5" xfId="50891"/>
    <cellStyle name="链接单元格 6 6" xfId="50892"/>
    <cellStyle name="链接单元格 6 7" xfId="50893"/>
    <cellStyle name="链接单元格 6 8" xfId="50894"/>
    <cellStyle name="链接单元格 7" xfId="50895"/>
    <cellStyle name="链接单元格 7 2" xfId="50896"/>
    <cellStyle name="链接单元格 7 2 2" xfId="50897"/>
    <cellStyle name="链接单元格 7 2 2 2" xfId="50898"/>
    <cellStyle name="链接单元格 7 2 3" xfId="50899"/>
    <cellStyle name="链接单元格 7 2 4" xfId="50900"/>
    <cellStyle name="链接单元格 7 2 6" xfId="50901"/>
    <cellStyle name="链接单元格 7 2 7" xfId="50902"/>
    <cellStyle name="链接单元格 7 2 8" xfId="50903"/>
    <cellStyle name="链接单元格 7 3" xfId="50904"/>
    <cellStyle name="链接单元格 7 3 2" xfId="50905"/>
    <cellStyle name="链接单元格 7 4" xfId="50906"/>
    <cellStyle name="链接单元格 7 5" xfId="50907"/>
    <cellStyle name="链接单元格 7 6" xfId="50908"/>
    <cellStyle name="链接单元格 7 7" xfId="50909"/>
    <cellStyle name="链接单元格 7 8" xfId="50910"/>
    <cellStyle name="链接单元格 8" xfId="50911"/>
    <cellStyle name="链接单元格 8 2" xfId="50912"/>
    <cellStyle name="链接单元格 8 2 2" xfId="50913"/>
    <cellStyle name="链接单元格 8 2 2 2" xfId="50914"/>
    <cellStyle name="链接单元格 8 2 3" xfId="50915"/>
    <cellStyle name="链接单元格 8 2 4" xfId="50916"/>
    <cellStyle name="链接单元格 8 2 5" xfId="50917"/>
    <cellStyle name="链接单元格 8 2 6" xfId="50918"/>
    <cellStyle name="链接单元格 8 2 7" xfId="50919"/>
    <cellStyle name="链接单元格 8 2 8" xfId="50920"/>
    <cellStyle name="链接单元格 8 3" xfId="50921"/>
    <cellStyle name="链接单元格 8 3 2" xfId="50922"/>
    <cellStyle name="链接单元格 8 4" xfId="50923"/>
    <cellStyle name="链接单元格 8 5" xfId="50924"/>
    <cellStyle name="链接单元格 8 6" xfId="50925"/>
    <cellStyle name="链接单元格 8 7" xfId="50926"/>
    <cellStyle name="链接单元格 8 8" xfId="50927"/>
    <cellStyle name="链接单元格 9" xfId="50928"/>
    <cellStyle name="链接单元格 9 2" xfId="50929"/>
    <cellStyle name="链接单元格 9 2 2" xfId="50930"/>
    <cellStyle name="链接单元格 9 2 2 2" xfId="50931"/>
    <cellStyle name="链接单元格 9 2 3" xfId="50932"/>
    <cellStyle name="链接单元格 9 2 4" xfId="50933"/>
    <cellStyle name="链接单元格 9 2 5" xfId="50934"/>
    <cellStyle name="链接单元格 9 2 6" xfId="50935"/>
    <cellStyle name="链接单元格 9 2 7" xfId="50936"/>
    <cellStyle name="链接单元格 9 2 8" xfId="50937"/>
    <cellStyle name="链接单元格 9 3" xfId="50938"/>
    <cellStyle name="链接单元格 9 3 2" xfId="50939"/>
    <cellStyle name="链接单元格 9 4" xfId="50940"/>
    <cellStyle name="链接单元格 9 5" xfId="50941"/>
    <cellStyle name="链接单元格 9 6" xfId="50942"/>
    <cellStyle name="链接单元格 9 7" xfId="50943"/>
    <cellStyle name="链接单元格 9 8" xfId="50944"/>
    <cellStyle name="霓付 [0]_97MBO" xfId="50945"/>
    <cellStyle name="霓付_97MBO" xfId="50946"/>
    <cellStyle name="烹拳 [0]_97MBO" xfId="50947"/>
    <cellStyle name="烹拳_97MBO" xfId="50948"/>
    <cellStyle name="普通" xfId="50949"/>
    <cellStyle name="普通 2" xfId="50950"/>
    <cellStyle name="普通 3" xfId="50951"/>
    <cellStyle name="普通_ 白土" xfId="50952"/>
    <cellStyle name="千分位[0]_ 白土" xfId="50953"/>
    <cellStyle name="千分位_ 白土" xfId="50954"/>
    <cellStyle name="千位[0]_1995" xfId="50955"/>
    <cellStyle name="千位_1995" xfId="50956"/>
    <cellStyle name="千位分隔 10" xfId="50957"/>
    <cellStyle name="千位分隔 10 2" xfId="50958"/>
    <cellStyle name="千位分隔 10 3" xfId="50959"/>
    <cellStyle name="千位分隔 10 3 2" xfId="50960"/>
    <cellStyle name="千位分隔 10 4" xfId="50961"/>
    <cellStyle name="千位分隔 10 5" xfId="50962"/>
    <cellStyle name="千位分隔 10 6" xfId="50963"/>
    <cellStyle name="千位分隔 10 7" xfId="50964"/>
    <cellStyle name="千位分隔 10 8" xfId="50965"/>
    <cellStyle name="千位分隔 11" xfId="50966"/>
    <cellStyle name="千位分隔 11 10" xfId="50967"/>
    <cellStyle name="千位分隔 11 11" xfId="50968"/>
    <cellStyle name="千位分隔 11 12" xfId="50969"/>
    <cellStyle name="千位分隔 11 13" xfId="50970"/>
    <cellStyle name="千位分隔 11 14" xfId="50971"/>
    <cellStyle name="千位分隔 11 20" xfId="50972"/>
    <cellStyle name="千位分隔 11 15" xfId="50973"/>
    <cellStyle name="千位分隔 11 21" xfId="50974"/>
    <cellStyle name="千位分隔 11 16" xfId="50975"/>
    <cellStyle name="千位分隔 11 22" xfId="50976"/>
    <cellStyle name="千位分隔 11 17" xfId="50977"/>
    <cellStyle name="千位分隔 11 23" xfId="50978"/>
    <cellStyle name="千位分隔 11 18" xfId="50979"/>
    <cellStyle name="千位分隔 11 24" xfId="50980"/>
    <cellStyle name="千位分隔 11 19" xfId="50981"/>
    <cellStyle name="千位分隔 11 2" xfId="50982"/>
    <cellStyle name="千位分隔 11 2 10" xfId="50983"/>
    <cellStyle name="千位分隔 11 2 11" xfId="50984"/>
    <cellStyle name="千位分隔 11 2 12" xfId="50985"/>
    <cellStyle name="千位分隔 11 2 13" xfId="50986"/>
    <cellStyle name="千位分隔 11 2 14" xfId="50987"/>
    <cellStyle name="千位分隔 11 2 20" xfId="50988"/>
    <cellStyle name="千位分隔 11 2 15" xfId="50989"/>
    <cellStyle name="千位分隔 11 2 2" xfId="50990"/>
    <cellStyle name="千位分隔 11 2 3" xfId="50991"/>
    <cellStyle name="千位分隔 11 2 4" xfId="50992"/>
    <cellStyle name="千位分隔 11 2 5" xfId="50993"/>
    <cellStyle name="千位分隔 11 2 6" xfId="50994"/>
    <cellStyle name="千位分隔 11 2 7" xfId="50995"/>
    <cellStyle name="千位分隔 11 2 8" xfId="50996"/>
    <cellStyle name="千位分隔 11 2 9" xfId="50997"/>
    <cellStyle name="千位分隔 11 30" xfId="50998"/>
    <cellStyle name="千位分隔 11 25" xfId="50999"/>
    <cellStyle name="千位分隔 11 31" xfId="51000"/>
    <cellStyle name="千位分隔 11 26" xfId="51001"/>
    <cellStyle name="千位分隔 11 27" xfId="51002"/>
    <cellStyle name="千位分隔 11 28" xfId="51003"/>
    <cellStyle name="千位分隔 11 29" xfId="51004"/>
    <cellStyle name="千位分隔 11 3" xfId="51005"/>
    <cellStyle name="千位分隔 11 3 2" xfId="51006"/>
    <cellStyle name="千位分隔 11 4" xfId="51007"/>
    <cellStyle name="千位分隔 11 5" xfId="51008"/>
    <cellStyle name="千位分隔 11 6" xfId="51009"/>
    <cellStyle name="千位分隔 11 7" xfId="51010"/>
    <cellStyle name="千位分隔 11 8" xfId="51011"/>
    <cellStyle name="千位分隔 11 9" xfId="51012"/>
    <cellStyle name="千位分隔 12" xfId="51013"/>
    <cellStyle name="千位分隔 12 2" xfId="51014"/>
    <cellStyle name="千位分隔 12 2 2" xfId="51015"/>
    <cellStyle name="千位分隔 12 3" xfId="51016"/>
    <cellStyle name="千位分隔 12 4" xfId="51017"/>
    <cellStyle name="千位分隔 12 5" xfId="51018"/>
    <cellStyle name="千位分隔 12 6" xfId="51019"/>
    <cellStyle name="千位分隔 12 7" xfId="51020"/>
    <cellStyle name="千位分隔 12 8" xfId="51021"/>
    <cellStyle name="千位分隔 13" xfId="51022"/>
    <cellStyle name="千位分隔 14" xfId="51023"/>
    <cellStyle name="千位分隔 20" xfId="51024"/>
    <cellStyle name="千位分隔 15" xfId="51025"/>
    <cellStyle name="千位分隔 21" xfId="51026"/>
    <cellStyle name="千位分隔 16" xfId="51027"/>
    <cellStyle name="千位分隔 22" xfId="51028"/>
    <cellStyle name="千位分隔 17" xfId="51029"/>
    <cellStyle name="千位分隔 23" xfId="51030"/>
    <cellStyle name="千位分隔 18" xfId="51031"/>
    <cellStyle name="千位分隔 24" xfId="51032"/>
    <cellStyle name="千位分隔 19" xfId="51033"/>
    <cellStyle name="千位分隔 2" xfId="51034"/>
    <cellStyle name="千位分隔 2 10" xfId="51035"/>
    <cellStyle name="千位分隔 2 10 2" xfId="51036"/>
    <cellStyle name="千位分隔 2 10 2 2" xfId="51037"/>
    <cellStyle name="千位分隔 2 10 2 3" xfId="51038"/>
    <cellStyle name="千位分隔 2 10 3" xfId="51039"/>
    <cellStyle name="千位分隔 2 10 3 2" xfId="51040"/>
    <cellStyle name="千位分隔 2 10 4" xfId="51041"/>
    <cellStyle name="千位分隔 2 10 4 2" xfId="51042"/>
    <cellStyle name="千位分隔 2 10 5" xfId="51043"/>
    <cellStyle name="千位分隔 2 10 5 2" xfId="51044"/>
    <cellStyle name="千位分隔 2 10 6" xfId="51045"/>
    <cellStyle name="千位分隔 2 10 7" xfId="51046"/>
    <cellStyle name="千位分隔 2 10 8" xfId="51047"/>
    <cellStyle name="千位分隔 2 10 9" xfId="51048"/>
    <cellStyle name="千位分隔 2 11" xfId="51049"/>
    <cellStyle name="千位分隔 2 11 10" xfId="51050"/>
    <cellStyle name="千位分隔 2 11 11" xfId="51051"/>
    <cellStyle name="千位分隔 2 11 12" xfId="51052"/>
    <cellStyle name="千位分隔 2 11 13" xfId="51053"/>
    <cellStyle name="千位分隔 2 11 14" xfId="51054"/>
    <cellStyle name="千位分隔 2 11 20" xfId="51055"/>
    <cellStyle name="千位分隔 2 11 15" xfId="51056"/>
    <cellStyle name="千位分隔 2 11 21" xfId="51057"/>
    <cellStyle name="千位分隔 2 11 16" xfId="51058"/>
    <cellStyle name="千位分隔 2 11 22" xfId="51059"/>
    <cellStyle name="千位分隔 2 11 17" xfId="51060"/>
    <cellStyle name="千位分隔 2 11 24" xfId="51061"/>
    <cellStyle name="千位分隔 2 11 19" xfId="51062"/>
    <cellStyle name="千位分隔 2 11 2" xfId="51063"/>
    <cellStyle name="千位分隔 2 11 2 2" xfId="51064"/>
    <cellStyle name="千位分隔 2 11 2 3" xfId="51065"/>
    <cellStyle name="千位分隔 2 11 30" xfId="51066"/>
    <cellStyle name="千位分隔 2 11 25" xfId="51067"/>
    <cellStyle name="千位分隔 2 11 3" xfId="51068"/>
    <cellStyle name="千位分隔 2 11 3 2" xfId="51069"/>
    <cellStyle name="千位分隔 2 11 4" xfId="51070"/>
    <cellStyle name="千位分隔 2 11 4 2" xfId="51071"/>
    <cellStyle name="千位分隔 2 11 5" xfId="51072"/>
    <cellStyle name="千位分隔 2 11 5 2" xfId="51073"/>
    <cellStyle name="千位分隔 2 11 6" xfId="51074"/>
    <cellStyle name="千位分隔 2 11 6 2" xfId="51075"/>
    <cellStyle name="千位分隔 2 11 7" xfId="51076"/>
    <cellStyle name="千位分隔 2 11 7 2" xfId="51077"/>
    <cellStyle name="千位分隔 2 11 8" xfId="51078"/>
    <cellStyle name="千位分隔 2 11 9" xfId="51079"/>
    <cellStyle name="千位分隔 2 12" xfId="51080"/>
    <cellStyle name="千位分隔 2 12 2" xfId="51081"/>
    <cellStyle name="千位分隔 2 12 2 2" xfId="51082"/>
    <cellStyle name="千位分隔 2 12 3" xfId="51083"/>
    <cellStyle name="千位分隔 2 12 4" xfId="51084"/>
    <cellStyle name="千位分隔 2 12 5" xfId="51085"/>
    <cellStyle name="千位分隔 2 12 6" xfId="51086"/>
    <cellStyle name="千位分隔 2 12 7" xfId="51087"/>
    <cellStyle name="千位分隔 2 12 8" xfId="51088"/>
    <cellStyle name="千位分隔 2 12 9" xfId="51089"/>
    <cellStyle name="千位分隔 2 13" xfId="51090"/>
    <cellStyle name="千位分隔 2 13 2" xfId="51091"/>
    <cellStyle name="千位分隔 2 14" xfId="51092"/>
    <cellStyle name="千位分隔 2 20" xfId="51093"/>
    <cellStyle name="千位分隔 2 15" xfId="51094"/>
    <cellStyle name="千位分隔 2 21" xfId="51095"/>
    <cellStyle name="千位分隔 2 16" xfId="51096"/>
    <cellStyle name="千位分隔 2 22" xfId="51097"/>
    <cellStyle name="千位分隔 2 17" xfId="51098"/>
    <cellStyle name="千位分隔 2 23" xfId="51099"/>
    <cellStyle name="千位分隔 2 18" xfId="51100"/>
    <cellStyle name="千位分隔 2 24" xfId="51101"/>
    <cellStyle name="千位分隔 2 19" xfId="51102"/>
    <cellStyle name="千位分隔 2 2" xfId="51103"/>
    <cellStyle name="千位分隔 2 2 10" xfId="51104"/>
    <cellStyle name="千位分隔 2 2 10 2" xfId="51105"/>
    <cellStyle name="千位分隔 2 2 10 2 10" xfId="51106"/>
    <cellStyle name="千位分隔 2 2 10 2 11" xfId="51107"/>
    <cellStyle name="千位分隔 2 2 10 2 13" xfId="51108"/>
    <cellStyle name="千位分隔 2 2 10 2 14" xfId="51109"/>
    <cellStyle name="千位分隔 2 2 10 2 20" xfId="51110"/>
    <cellStyle name="千位分隔 2 2 10 2 15" xfId="51111"/>
    <cellStyle name="千位分隔 2 2 10 2 21" xfId="51112"/>
    <cellStyle name="千位分隔 2 2 10 2 16" xfId="51113"/>
    <cellStyle name="千位分隔 2 2 10 2 17" xfId="51114"/>
    <cellStyle name="千位分隔 2 2 10 2 18" xfId="51115"/>
    <cellStyle name="千位分隔 2 2 10 2 19" xfId="51116"/>
    <cellStyle name="千位分隔 2 2 10 2 2" xfId="51117"/>
    <cellStyle name="千位分隔 2 2 10 2 2 4" xfId="51118"/>
    <cellStyle name="千位分隔 2 2 10 2 2 5" xfId="51119"/>
    <cellStyle name="千位分隔 2 2 10 2 2 6" xfId="51120"/>
    <cellStyle name="千位分隔 2 2 10 2 2 7" xfId="51121"/>
    <cellStyle name="千位分隔 2 2 10 2 2 8" xfId="51122"/>
    <cellStyle name="千位分隔 2 2 10 2 3" xfId="51123"/>
    <cellStyle name="千位分隔 2 2 10 2 3 2" xfId="51124"/>
    <cellStyle name="千位分隔 2 2 10 2 4 2" xfId="51125"/>
    <cellStyle name="千位分隔 2 2 10 2 5" xfId="51126"/>
    <cellStyle name="千位分隔 2 2 10 2 6" xfId="51127"/>
    <cellStyle name="千位分隔 2 2 10 2 7" xfId="51128"/>
    <cellStyle name="千位分隔 2 2 10 2 8" xfId="51129"/>
    <cellStyle name="千位分隔 2 2 10 2 9" xfId="51130"/>
    <cellStyle name="千位分隔 2 2 10 3" xfId="51131"/>
    <cellStyle name="千位分隔 2 2 11" xfId="51132"/>
    <cellStyle name="千位分隔 2 2 12" xfId="51133"/>
    <cellStyle name="千位分隔 2 2 13" xfId="51134"/>
    <cellStyle name="千位分隔 2 2 14" xfId="51135"/>
    <cellStyle name="千位分隔 2 2 20" xfId="51136"/>
    <cellStyle name="千位分隔 2 2 15" xfId="51137"/>
    <cellStyle name="千位分隔 2 2 21" xfId="51138"/>
    <cellStyle name="千位分隔 2 2 16" xfId="51139"/>
    <cellStyle name="千位分隔 2 2 22" xfId="51140"/>
    <cellStyle name="千位分隔 2 2 17" xfId="51141"/>
    <cellStyle name="千位分隔 2 2 23" xfId="51142"/>
    <cellStyle name="千位分隔 2 2 2 9 2" xfId="51143"/>
    <cellStyle name="千位分隔 2 2 18" xfId="51144"/>
    <cellStyle name="千位分隔 2 2 24" xfId="51145"/>
    <cellStyle name="千位分隔 2 2 19" xfId="51146"/>
    <cellStyle name="千位分隔 2 2 2" xfId="51147"/>
    <cellStyle name="千位分隔 2 2 2 10" xfId="51148"/>
    <cellStyle name="千位分隔 2 2 2 11" xfId="51149"/>
    <cellStyle name="千位分隔 2 2 2 13" xfId="51150"/>
    <cellStyle name="千位分隔 2 2 2 14" xfId="51151"/>
    <cellStyle name="千位分隔 2 2 2 20" xfId="51152"/>
    <cellStyle name="千位分隔 2 2 2 15" xfId="51153"/>
    <cellStyle name="千位分隔 2 2 2 21" xfId="51154"/>
    <cellStyle name="千位分隔 2 2 2 16" xfId="51155"/>
    <cellStyle name="千位分隔 2 2 2 22" xfId="51156"/>
    <cellStyle name="千位分隔 2 2 2 17" xfId="51157"/>
    <cellStyle name="千位分隔 2 2 2 23" xfId="51158"/>
    <cellStyle name="千位分隔 2 2 2 18" xfId="51159"/>
    <cellStyle name="千位分隔 2 2 2 24" xfId="51160"/>
    <cellStyle name="千位分隔 2 2 2 19" xfId="51161"/>
    <cellStyle name="千位分隔 2 2 2 2" xfId="51162"/>
    <cellStyle name="千位分隔 2 2 2 2 10" xfId="51163"/>
    <cellStyle name="千位分隔 2 2 2 2 11" xfId="51164"/>
    <cellStyle name="千位分隔 2 2 2 2 12" xfId="51165"/>
    <cellStyle name="千位分隔 2 2 2 2 13" xfId="51166"/>
    <cellStyle name="千位分隔 2 2 2 2 14" xfId="51167"/>
    <cellStyle name="千位分隔 2 2 2 2 20" xfId="51168"/>
    <cellStyle name="千位分隔 2 2 2 2 15" xfId="51169"/>
    <cellStyle name="千位分隔 2 2 2 2 21" xfId="51170"/>
    <cellStyle name="千位分隔 2 2 2 2 16" xfId="51171"/>
    <cellStyle name="千位分隔 2 2 2 2 22" xfId="51172"/>
    <cellStyle name="千位分隔 2 2 2 2 17" xfId="51173"/>
    <cellStyle name="千位分隔 2 2 2 2 23" xfId="51174"/>
    <cellStyle name="千位分隔 2 2 2 2 18" xfId="51175"/>
    <cellStyle name="千位分隔 2 2 2 2 24" xfId="51176"/>
    <cellStyle name="千位分隔 2 2 2 2 19" xfId="51177"/>
    <cellStyle name="千位分隔 2 2 2 2 2" xfId="51178"/>
    <cellStyle name="千位分隔 2 2 2 2 2 2" xfId="51179"/>
    <cellStyle name="千位分隔 2 2 2 2 30" xfId="51180"/>
    <cellStyle name="千位分隔 2 2 2 2 25" xfId="51181"/>
    <cellStyle name="千位分隔 2 2 2 2 31" xfId="51182"/>
    <cellStyle name="千位分隔 2 2 2 2 26" xfId="51183"/>
    <cellStyle name="千位分隔 2 2 2 2 32" xfId="51184"/>
    <cellStyle name="千位分隔 2 2 2 2 27" xfId="51185"/>
    <cellStyle name="千位分隔 2 2 2 2 33" xfId="51186"/>
    <cellStyle name="千位分隔 2 2 2 2 28" xfId="51187"/>
    <cellStyle name="千位分隔 2 2 2 2 34" xfId="51188"/>
    <cellStyle name="千位分隔 2 2 2 2 29" xfId="51189"/>
    <cellStyle name="千位分隔 2 2 2 2 3" xfId="51190"/>
    <cellStyle name="千位分隔 2 2 2 2 40" xfId="51191"/>
    <cellStyle name="千位分隔 2 2 2 2 35" xfId="51192"/>
    <cellStyle name="千位分隔 2 2 2 2 41" xfId="51193"/>
    <cellStyle name="千位分隔 2 2 2 2 36" xfId="51194"/>
    <cellStyle name="千位分隔 2 2 2 2 42" xfId="51195"/>
    <cellStyle name="千位分隔 2 2 2 2 37" xfId="51196"/>
    <cellStyle name="千位分隔 2 2 2 2 43" xfId="51197"/>
    <cellStyle name="千位分隔 2 2 2 2 38" xfId="51198"/>
    <cellStyle name="千位分隔 2 2 2 2 4" xfId="51199"/>
    <cellStyle name="千位分隔 2 2 2 2 50" xfId="51200"/>
    <cellStyle name="千位分隔 2 2 2 2 45" xfId="51201"/>
    <cellStyle name="千位分隔 2 2 2 2 51" xfId="51202"/>
    <cellStyle name="千位分隔 2 2 2 2 46" xfId="51203"/>
    <cellStyle name="千位分隔 2 2 2 2 52" xfId="51204"/>
    <cellStyle name="千位分隔 2 2 2 2 47" xfId="51205"/>
    <cellStyle name="千位分隔 2 2 2 2 53" xfId="51206"/>
    <cellStyle name="千位分隔 2 2 2 2 48" xfId="51207"/>
    <cellStyle name="千位分隔 2 2 2 2 49" xfId="51208"/>
    <cellStyle name="千位分隔 2 2 2 2 5" xfId="51209"/>
    <cellStyle name="千位分隔 2 2 2 2 6" xfId="51210"/>
    <cellStyle name="千位分隔 2 2 2 2 7" xfId="51211"/>
    <cellStyle name="千位分隔 2 2 2 2 8" xfId="51212"/>
    <cellStyle name="千位分隔 2 2 2 2 9" xfId="51213"/>
    <cellStyle name="千位分隔 2 2 2 30" xfId="51214"/>
    <cellStyle name="千位分隔 2 2 2 25" xfId="51215"/>
    <cellStyle name="千位分隔 2 2 2 26" xfId="51216"/>
    <cellStyle name="千位分隔 2 2 2 27" xfId="51217"/>
    <cellStyle name="千位分隔 2 2 2 28" xfId="51218"/>
    <cellStyle name="千位分隔 2 2 2 29" xfId="51219"/>
    <cellStyle name="千位分隔 2 2 2 3" xfId="51220"/>
    <cellStyle name="千位分隔 2 2 2 3 10" xfId="51221"/>
    <cellStyle name="千位分隔 2 2 2 3 11" xfId="51222"/>
    <cellStyle name="千位分隔 2 2 2 3 12" xfId="51223"/>
    <cellStyle name="千位分隔 2 2 2 3 13" xfId="51224"/>
    <cellStyle name="千位分隔 2 2 2 3 2" xfId="51225"/>
    <cellStyle name="千位分隔 2 2 2 3 2 2" xfId="51226"/>
    <cellStyle name="千位分隔 2 2 2 3 3" xfId="51227"/>
    <cellStyle name="千位分隔 2 2 2 3 4" xfId="51228"/>
    <cellStyle name="千位分隔 2 2 2 3 5" xfId="51229"/>
    <cellStyle name="千位分隔 2 2 2 3 6" xfId="51230"/>
    <cellStyle name="千位分隔 2 2 2 3 7" xfId="51231"/>
    <cellStyle name="千位分隔 2 2 2 3 8" xfId="51232"/>
    <cellStyle name="千位分隔 2 2 2 3 9" xfId="51233"/>
    <cellStyle name="千位分隔 2 2 2 4 2" xfId="51234"/>
    <cellStyle name="千位分隔 2 2 2 4 2 2" xfId="51235"/>
    <cellStyle name="千位分隔 2 2 2 4 4" xfId="51236"/>
    <cellStyle name="千位分隔 2 2 2 4 5" xfId="51237"/>
    <cellStyle name="千位分隔 2 2 2 4 6" xfId="51238"/>
    <cellStyle name="千位分隔 2 2 2 4 7" xfId="51239"/>
    <cellStyle name="千位分隔 2 2 2 4 8" xfId="51240"/>
    <cellStyle name="千位分隔 2 2 2 4 9" xfId="51241"/>
    <cellStyle name="千位分隔 2 2 2 5" xfId="51242"/>
    <cellStyle name="千位分隔 2 2 2 5 2" xfId="51243"/>
    <cellStyle name="千位分隔 2 2 2 5 2 2" xfId="51244"/>
    <cellStyle name="千位分隔 2 2 2 5 4" xfId="51245"/>
    <cellStyle name="千位分隔 2 2 2 5 5" xfId="51246"/>
    <cellStyle name="千位分隔 2 2 2 5 6" xfId="51247"/>
    <cellStyle name="千位分隔 2 2 2 5 7" xfId="51248"/>
    <cellStyle name="千位分隔 2 2 2 5 8" xfId="51249"/>
    <cellStyle name="千位分隔 2 2 2 5 9" xfId="51250"/>
    <cellStyle name="千位分隔 2 2 2 6" xfId="51251"/>
    <cellStyle name="千位分隔 2 2 2 6 2" xfId="51252"/>
    <cellStyle name="千位分隔 2 2 2 6 2 2" xfId="51253"/>
    <cellStyle name="千位分隔 2 2 2 6 3" xfId="51254"/>
    <cellStyle name="千位分隔 2 2 2 6 4" xfId="51255"/>
    <cellStyle name="千位分隔 2 2 2 6 5" xfId="51256"/>
    <cellStyle name="千位分隔 2 2 2 6 6" xfId="51257"/>
    <cellStyle name="千位分隔 2 2 2 6 7" xfId="51258"/>
    <cellStyle name="千位分隔 2 2 2 6 8" xfId="51259"/>
    <cellStyle name="千位分隔 2 2 2 6 9" xfId="51260"/>
    <cellStyle name="千位分隔 2 2 2 7" xfId="51261"/>
    <cellStyle name="千位分隔 2 2 2 7 2" xfId="51262"/>
    <cellStyle name="千位分隔 2 2 2 7 2 2" xfId="51263"/>
    <cellStyle name="千位分隔 2 2 2 7 3" xfId="51264"/>
    <cellStyle name="千位分隔 2 2 2 7 4" xfId="51265"/>
    <cellStyle name="千位分隔 2 2 2 7 5" xfId="51266"/>
    <cellStyle name="千位分隔 2 2 2 7 6" xfId="51267"/>
    <cellStyle name="千位分隔 2 2 2 7 7" xfId="51268"/>
    <cellStyle name="千位分隔 2 2 2 7 8" xfId="51269"/>
    <cellStyle name="千位分隔 2 2 2 7 9" xfId="51270"/>
    <cellStyle name="千位分隔 2 2 2 8" xfId="51271"/>
    <cellStyle name="千位分隔 2 2 2 8 2" xfId="51272"/>
    <cellStyle name="千位分隔 2 2 2 8 2 2" xfId="51273"/>
    <cellStyle name="千位分隔 2 2 2 8 3" xfId="51274"/>
    <cellStyle name="千位分隔 2 2 2 8 4" xfId="51275"/>
    <cellStyle name="千位分隔 2 2 2 8 5" xfId="51276"/>
    <cellStyle name="千位分隔 2 2 2 8 6" xfId="51277"/>
    <cellStyle name="千位分隔 2 2 2 8 7" xfId="51278"/>
    <cellStyle name="千位分隔 2 2 2 8 8" xfId="51279"/>
    <cellStyle name="千位分隔 2 2 2 9" xfId="51280"/>
    <cellStyle name="千位分隔 2 2 25" xfId="51281"/>
    <cellStyle name="千位分隔 2 2 26" xfId="51282"/>
    <cellStyle name="千位分隔 2 2 27" xfId="51283"/>
    <cellStyle name="千位分隔 2 2 28" xfId="51284"/>
    <cellStyle name="千位分隔 2 2 3" xfId="51285"/>
    <cellStyle name="千位分隔 2 2 3 10" xfId="51286"/>
    <cellStyle name="千位分隔 2 2 3 11" xfId="51287"/>
    <cellStyle name="千位分隔 2 2 3 12" xfId="51288"/>
    <cellStyle name="千位分隔 2 2 3 13" xfId="51289"/>
    <cellStyle name="千位分隔 2 2 3 2" xfId="51290"/>
    <cellStyle name="千位分隔 2 2 3 2 2" xfId="51291"/>
    <cellStyle name="千位分隔 2 2 3 2 2 2" xfId="51292"/>
    <cellStyle name="千位分隔 2 2 3 2 3" xfId="51293"/>
    <cellStyle name="千位分隔 2 2 3 2 4" xfId="51294"/>
    <cellStyle name="千位分隔 2 2 3 2 5" xfId="51295"/>
    <cellStyle name="千位分隔 2 2 3 2 6" xfId="51296"/>
    <cellStyle name="千位分隔 2 2 3 2 7" xfId="51297"/>
    <cellStyle name="千位分隔 2 2 3 2 8" xfId="51298"/>
    <cellStyle name="千位分隔 2 2 3 3" xfId="51299"/>
    <cellStyle name="千位分隔 2 2 3 3 2" xfId="51300"/>
    <cellStyle name="千位分隔 2 2 3 3 2 2" xfId="51301"/>
    <cellStyle name="千位分隔 2 2 3 3 3" xfId="51302"/>
    <cellStyle name="千位分隔 2 2 3 3 4" xfId="51303"/>
    <cellStyle name="千位分隔 2 2 3 3 5" xfId="51304"/>
    <cellStyle name="千位分隔 2 2 3 3 6" xfId="51305"/>
    <cellStyle name="千位分隔 2 2 3 3 7" xfId="51306"/>
    <cellStyle name="千位分隔 2 2 3 3 8" xfId="51307"/>
    <cellStyle name="千位分隔 2 2 3 4 2" xfId="51308"/>
    <cellStyle name="千位分隔 2 2 3 4 2 2" xfId="51309"/>
    <cellStyle name="千位分隔 2 2 3 4 4" xfId="51310"/>
    <cellStyle name="千位分隔 2 2 3 4 5" xfId="51311"/>
    <cellStyle name="千位分隔 2 2 3 4 6" xfId="51312"/>
    <cellStyle name="千位分隔 2 2 3 4 7" xfId="51313"/>
    <cellStyle name="千位分隔 2 2 3 4 8" xfId="51314"/>
    <cellStyle name="千位分隔 2 2 3 5" xfId="51315"/>
    <cellStyle name="千位分隔 2 2 3 5 2" xfId="51316"/>
    <cellStyle name="千位分隔 2 2 3 5 2 2" xfId="51317"/>
    <cellStyle name="千位分隔 2 2 3 5 4" xfId="51318"/>
    <cellStyle name="千位分隔 2 2 3 5 5" xfId="51319"/>
    <cellStyle name="千位分隔 2 2 3 5 6" xfId="51320"/>
    <cellStyle name="千位分隔 2 2 3 5 7" xfId="51321"/>
    <cellStyle name="千位分隔 2 2 3 5 8" xfId="51322"/>
    <cellStyle name="千位分隔 2 2 3 6" xfId="51323"/>
    <cellStyle name="千位分隔 2 2 3 6 2" xfId="51324"/>
    <cellStyle name="千位分隔 2 2 3 7" xfId="51325"/>
    <cellStyle name="千位分隔 2 2 3 8" xfId="51326"/>
    <cellStyle name="千位分隔 2 2 3 9" xfId="51327"/>
    <cellStyle name="千位分隔 2 2 4" xfId="51328"/>
    <cellStyle name="千位分隔 2 2 4 2" xfId="51329"/>
    <cellStyle name="千位分隔 2 2 4 2 2" xfId="51330"/>
    <cellStyle name="千位分隔 2 2 4 3" xfId="51331"/>
    <cellStyle name="千位分隔 2 2 4 5" xfId="51332"/>
    <cellStyle name="千位分隔 2 2 4 6" xfId="51333"/>
    <cellStyle name="千位分隔 2 2 4 7" xfId="51334"/>
    <cellStyle name="千位分隔 2 2 4 8" xfId="51335"/>
    <cellStyle name="千位分隔 2 2 4 9" xfId="51336"/>
    <cellStyle name="千位分隔 2 2 5" xfId="51337"/>
    <cellStyle name="千位分隔 2 2 5 2" xfId="51338"/>
    <cellStyle name="千位分隔 2 2 5 2 2" xfId="51339"/>
    <cellStyle name="千位分隔 2 2 5 3" xfId="51340"/>
    <cellStyle name="千位分隔 2 2 5 5" xfId="51341"/>
    <cellStyle name="千位分隔 2 2 5 6" xfId="51342"/>
    <cellStyle name="千位分隔 2 2 5 7" xfId="51343"/>
    <cellStyle name="千位分隔 2 2 5 8" xfId="51344"/>
    <cellStyle name="千位分隔 2 2 6" xfId="51345"/>
    <cellStyle name="千位分隔 2 2 6 2" xfId="51346"/>
    <cellStyle name="千位分隔 2 2 6 2 2" xfId="51347"/>
    <cellStyle name="千位分隔 2 2 6 3" xfId="51348"/>
    <cellStyle name="千位分隔 2 2 6 3 2" xfId="51349"/>
    <cellStyle name="千位分隔 2 2 6 5" xfId="51350"/>
    <cellStyle name="千位分隔 2 2 6 6" xfId="51351"/>
    <cellStyle name="千位分隔 2 2 6 7" xfId="51352"/>
    <cellStyle name="千位分隔 2 2 6 8" xfId="51353"/>
    <cellStyle name="千位分隔 2 2 6 9" xfId="51354"/>
    <cellStyle name="千位分隔 2 2 7" xfId="51355"/>
    <cellStyle name="千位分隔 2 2 7 2" xfId="51356"/>
    <cellStyle name="千位分隔 2 2 7 2 2" xfId="51357"/>
    <cellStyle name="千位分隔 2 2 7 3" xfId="51358"/>
    <cellStyle name="千位分隔 2 2 7 5" xfId="51359"/>
    <cellStyle name="千位分隔 2 2 7 6" xfId="51360"/>
    <cellStyle name="千位分隔 2 2 7 7" xfId="51361"/>
    <cellStyle name="千位分隔 2 2 7 8" xfId="51362"/>
    <cellStyle name="千位分隔 2 2 8" xfId="51363"/>
    <cellStyle name="千位分隔 2 2 8 2" xfId="51364"/>
    <cellStyle name="千位分隔 2 2 8 3" xfId="51365"/>
    <cellStyle name="千位分隔 2 2 9" xfId="51366"/>
    <cellStyle name="千位分隔 2 2 9 2" xfId="51367"/>
    <cellStyle name="千位分隔 2 30" xfId="51368"/>
    <cellStyle name="千位分隔 2 25" xfId="51369"/>
    <cellStyle name="千位分隔 2 31" xfId="51370"/>
    <cellStyle name="千位分隔 2 26" xfId="51371"/>
    <cellStyle name="千位分隔 2 32" xfId="51372"/>
    <cellStyle name="千位分隔 2 27" xfId="51373"/>
    <cellStyle name="千位分隔 2 3" xfId="51374"/>
    <cellStyle name="千位分隔 2 3 10" xfId="51375"/>
    <cellStyle name="千位分隔 2 3 11" xfId="51376"/>
    <cellStyle name="千位分隔 2 3 12" xfId="51377"/>
    <cellStyle name="千位分隔 2 3 13" xfId="51378"/>
    <cellStyle name="千位分隔 2 3 14" xfId="51379"/>
    <cellStyle name="千位分隔 2 3 20" xfId="51380"/>
    <cellStyle name="千位分隔 2 3 15" xfId="51381"/>
    <cellStyle name="千位分隔 2 3 21" xfId="51382"/>
    <cellStyle name="千位分隔 2 3 16" xfId="51383"/>
    <cellStyle name="千位分隔 2 3 22" xfId="51384"/>
    <cellStyle name="千位分隔 2 3 17" xfId="51385"/>
    <cellStyle name="千位分隔 2 3 23" xfId="51386"/>
    <cellStyle name="千位分隔 2 3 18" xfId="51387"/>
    <cellStyle name="千位分隔 2 3 24" xfId="51388"/>
    <cellStyle name="千位分隔 2 3 19" xfId="51389"/>
    <cellStyle name="千位分隔 2 3 2" xfId="51390"/>
    <cellStyle name="千位分隔 2 3 2 2" xfId="51391"/>
    <cellStyle name="千位分隔 2 3 2 2 2" xfId="51392"/>
    <cellStyle name="千位分隔 2 3 2 3" xfId="51393"/>
    <cellStyle name="千位分隔 2 3 2 4" xfId="51394"/>
    <cellStyle name="千位分隔 2 3 2 5" xfId="51395"/>
    <cellStyle name="千位分隔 2 3 2 6" xfId="51396"/>
    <cellStyle name="千位分隔 2 3 2 7" xfId="51397"/>
    <cellStyle name="千位分隔 2 3 2 8" xfId="51398"/>
    <cellStyle name="千位分隔 2 3 30" xfId="51399"/>
    <cellStyle name="千位分隔 2 3 25" xfId="51400"/>
    <cellStyle name="千位分隔 2 3 31" xfId="51401"/>
    <cellStyle name="千位分隔 2 3 26" xfId="51402"/>
    <cellStyle name="千位分隔 2 3 32" xfId="51403"/>
    <cellStyle name="千位分隔 2 3 27" xfId="51404"/>
    <cellStyle name="千位分隔 2 3 28" xfId="51405"/>
    <cellStyle name="千位分隔 2 3 3" xfId="51406"/>
    <cellStyle name="千位分隔 2 3 3 2" xfId="51407"/>
    <cellStyle name="千位分隔 2 3 3 3" xfId="51408"/>
    <cellStyle name="千位分隔 2 3 4" xfId="51409"/>
    <cellStyle name="千位分隔 2 3 4 2" xfId="51410"/>
    <cellStyle name="千位分隔 2 3 5" xfId="51411"/>
    <cellStyle name="千位分隔 2 3 5 2" xfId="51412"/>
    <cellStyle name="千位分隔 2 3 6" xfId="51413"/>
    <cellStyle name="千位分隔 2 3 6 2" xfId="51414"/>
    <cellStyle name="千位分隔 2 3 7" xfId="51415"/>
    <cellStyle name="千位分隔 2 3 7 2" xfId="51416"/>
    <cellStyle name="千位分隔 2 3 8" xfId="51417"/>
    <cellStyle name="千位分隔 2 3 9" xfId="51418"/>
    <cellStyle name="千位分隔 2 4" xfId="51419"/>
    <cellStyle name="千位分隔 2 4 2" xfId="51420"/>
    <cellStyle name="千位分隔 2 4 2 4" xfId="51421"/>
    <cellStyle name="千位分隔 2 4 2 5" xfId="51422"/>
    <cellStyle name="千位分隔 2 4 2 6" xfId="51423"/>
    <cellStyle name="千位分隔 2 4 2 7" xfId="51424"/>
    <cellStyle name="千位分隔 2 4 2 8" xfId="51425"/>
    <cellStyle name="千位分隔 2 4 2 9" xfId="51426"/>
    <cellStyle name="千位分隔 2 4 3" xfId="51427"/>
    <cellStyle name="千位分隔 2 4 4" xfId="51428"/>
    <cellStyle name="千位分隔 2 4 5" xfId="51429"/>
    <cellStyle name="千位分隔 2 4 6" xfId="51430"/>
    <cellStyle name="千位分隔 2 4 7" xfId="51431"/>
    <cellStyle name="千位分隔 2 4 8" xfId="51432"/>
    <cellStyle name="千位分隔 2 4 9" xfId="51433"/>
    <cellStyle name="千位分隔 2 5" xfId="51434"/>
    <cellStyle name="千位分隔 2 5 2" xfId="51435"/>
    <cellStyle name="千位分隔 2 5 2 2" xfId="51436"/>
    <cellStyle name="千位分隔 2 5 2 3" xfId="51437"/>
    <cellStyle name="千位分隔 2 5 3" xfId="51438"/>
    <cellStyle name="千位分隔 2 5 3 2" xfId="51439"/>
    <cellStyle name="千位分隔 2 5 4" xfId="51440"/>
    <cellStyle name="千位分隔 2 5 4 2" xfId="51441"/>
    <cellStyle name="千位分隔 2 5 5" xfId="51442"/>
    <cellStyle name="千位分隔 2 5 5 2" xfId="51443"/>
    <cellStyle name="千位分隔 2 5 6" xfId="51444"/>
    <cellStyle name="千位分隔 2 5 6 2" xfId="51445"/>
    <cellStyle name="千位分隔 2 5 7" xfId="51446"/>
    <cellStyle name="千位分隔 2 5 7 2" xfId="51447"/>
    <cellStyle name="千位分隔 2 5 8" xfId="51448"/>
    <cellStyle name="千位分隔 2 5 9" xfId="51449"/>
    <cellStyle name="千位分隔 2 6" xfId="51450"/>
    <cellStyle name="千位分隔 2 6 2" xfId="51451"/>
    <cellStyle name="千位分隔 2 6 2 2" xfId="51452"/>
    <cellStyle name="千位分隔 2 6 2 3" xfId="51453"/>
    <cellStyle name="千位分隔 2 6 3" xfId="51454"/>
    <cellStyle name="千位分隔 2 6 3 2" xfId="51455"/>
    <cellStyle name="千位分隔 2 6 4" xfId="51456"/>
    <cellStyle name="千位分隔 2 6 4 2" xfId="51457"/>
    <cellStyle name="千位分隔 2 6 5" xfId="51458"/>
    <cellStyle name="千位分隔 2 6 5 2" xfId="51459"/>
    <cellStyle name="千位分隔 2 6 6" xfId="51460"/>
    <cellStyle name="千位分隔 2 6 6 2" xfId="51461"/>
    <cellStyle name="千位分隔 2 6 7" xfId="51462"/>
    <cellStyle name="千位分隔 2 6 7 2" xfId="51463"/>
    <cellStyle name="千位分隔 2 6 8" xfId="51464"/>
    <cellStyle name="千位分隔 2 6 9" xfId="51465"/>
    <cellStyle name="千位分隔 2 7" xfId="51466"/>
    <cellStyle name="千位分隔 2 7 2" xfId="51467"/>
    <cellStyle name="千位分隔 2 7 2 2" xfId="51468"/>
    <cellStyle name="千位分隔 2 7 2 3" xfId="51469"/>
    <cellStyle name="千位分隔 2 7 3" xfId="51470"/>
    <cellStyle name="千位分隔 2 7 3 2" xfId="51471"/>
    <cellStyle name="千位分隔 2 7 4" xfId="51472"/>
    <cellStyle name="千位分隔 2 7 4 2" xfId="51473"/>
    <cellStyle name="千位分隔 2 7 5" xfId="51474"/>
    <cellStyle name="千位分隔 2 7 5 2" xfId="51475"/>
    <cellStyle name="千位分隔 2 7 6" xfId="51476"/>
    <cellStyle name="千位分隔 2 7 6 2" xfId="51477"/>
    <cellStyle name="千位分隔 2 7 7" xfId="51478"/>
    <cellStyle name="千位分隔 2 7 7 2" xfId="51479"/>
    <cellStyle name="千位分隔 2 7 8" xfId="51480"/>
    <cellStyle name="千位分隔 2 7 9" xfId="51481"/>
    <cellStyle name="千位分隔 2 8" xfId="51482"/>
    <cellStyle name="千位分隔 2 8 2" xfId="51483"/>
    <cellStyle name="千位分隔 2 8 2 2" xfId="51484"/>
    <cellStyle name="千位分隔 2 8 2 3" xfId="51485"/>
    <cellStyle name="千位分隔 2 8 3" xfId="51486"/>
    <cellStyle name="千位分隔 2 8 3 2" xfId="51487"/>
    <cellStyle name="千位分隔 2 8 4" xfId="51488"/>
    <cellStyle name="千位分隔 2 8 4 2" xfId="51489"/>
    <cellStyle name="千位分隔 2 8 5" xfId="51490"/>
    <cellStyle name="千位分隔 2 8 5 2" xfId="51491"/>
    <cellStyle name="千位分隔 2 8 6" xfId="51492"/>
    <cellStyle name="千位分隔 2 8 6 2" xfId="51493"/>
    <cellStyle name="千位分隔 2 8 7" xfId="51494"/>
    <cellStyle name="千位分隔 2 8 7 2" xfId="51495"/>
    <cellStyle name="千位分隔 2 8 8" xfId="51496"/>
    <cellStyle name="千位分隔 2 8 9" xfId="51497"/>
    <cellStyle name="千位分隔 2 9" xfId="51498"/>
    <cellStyle name="千位分隔 2 9 2" xfId="51499"/>
    <cellStyle name="千位分隔 2 9 2 2" xfId="51500"/>
    <cellStyle name="千位分隔 2 9 2 3" xfId="51501"/>
    <cellStyle name="千位分隔 2 9 3" xfId="51502"/>
    <cellStyle name="千位分隔 2 9 3 2" xfId="51503"/>
    <cellStyle name="千位分隔 2 9 4" xfId="51504"/>
    <cellStyle name="千位分隔 2 9 4 2" xfId="51505"/>
    <cellStyle name="千位分隔 2 9 5" xfId="51506"/>
    <cellStyle name="千位分隔 2 9 5 2" xfId="51507"/>
    <cellStyle name="千位分隔 2 9 6" xfId="51508"/>
    <cellStyle name="千位分隔 2 9 6 2" xfId="51509"/>
    <cellStyle name="千位分隔 2 9 7" xfId="51510"/>
    <cellStyle name="千位分隔 2 9 7 2" xfId="51511"/>
    <cellStyle name="千位分隔 2 9 8" xfId="51512"/>
    <cellStyle name="千位分隔 2 9 9" xfId="51513"/>
    <cellStyle name="千位分隔 30" xfId="51514"/>
    <cellStyle name="千位分隔 25" xfId="51515"/>
    <cellStyle name="千位分隔 34" xfId="51516"/>
    <cellStyle name="千位分隔 29" xfId="51517"/>
    <cellStyle name="千位分隔 3" xfId="51518"/>
    <cellStyle name="千位分隔 3 2" xfId="51519"/>
    <cellStyle name="千位分隔 3 2 2" xfId="51520"/>
    <cellStyle name="强调文字颜色 3 2 5" xfId="51521"/>
    <cellStyle name="千位分隔 3 2 2 2" xfId="51522"/>
    <cellStyle name="强调文字颜色 3 2 6" xfId="51523"/>
    <cellStyle name="千位分隔 3 2 2 3" xfId="51524"/>
    <cellStyle name="千位分隔 3 2 3" xfId="51525"/>
    <cellStyle name="千位分隔 3 2 4" xfId="51526"/>
    <cellStyle name="千位分隔 3 2 5" xfId="51527"/>
    <cellStyle name="千位分隔 3 2 6" xfId="51528"/>
    <cellStyle name="千位分隔 3 3" xfId="51529"/>
    <cellStyle name="千位分隔 3 3 2" xfId="51530"/>
    <cellStyle name="千位分隔 3 3 3" xfId="51531"/>
    <cellStyle name="千位分隔 3 3 4" xfId="51532"/>
    <cellStyle name="千位分隔 3 4" xfId="51533"/>
    <cellStyle name="千位分隔 3 5" xfId="51534"/>
    <cellStyle name="千位分隔 3 6" xfId="51535"/>
    <cellStyle name="千位分隔 3 7" xfId="51536"/>
    <cellStyle name="千位分隔 40" xfId="51537"/>
    <cellStyle name="千位分隔 35" xfId="51538"/>
    <cellStyle name="千位分隔 41" xfId="51539"/>
    <cellStyle name="千位分隔 36" xfId="51540"/>
    <cellStyle name="千位分隔 37" xfId="51541"/>
    <cellStyle name="千位分隔 38" xfId="51542"/>
    <cellStyle name="千位分隔 4" xfId="51543"/>
    <cellStyle name="千位分隔 4 10" xfId="51544"/>
    <cellStyle name="千位分隔 4 11" xfId="51545"/>
    <cellStyle name="千位分隔 4 12" xfId="51546"/>
    <cellStyle name="千位分隔 4 13" xfId="51547"/>
    <cellStyle name="千位分隔 4 2" xfId="51548"/>
    <cellStyle name="千位分隔 4 2 2" xfId="51549"/>
    <cellStyle name="千位分隔 4 2 3" xfId="51550"/>
    <cellStyle name="千位分隔 4 2 4" xfId="51551"/>
    <cellStyle name="千位分隔 4 2 5" xfId="51552"/>
    <cellStyle name="千位分隔 4 2 6" xfId="51553"/>
    <cellStyle name="千位分隔 4 2 7" xfId="51554"/>
    <cellStyle name="千位分隔 4 3" xfId="51555"/>
    <cellStyle name="千位分隔 4 3 2" xfId="51556"/>
    <cellStyle name="千位分隔 4 3 3" xfId="51557"/>
    <cellStyle name="千位分隔 4 3 4" xfId="51558"/>
    <cellStyle name="千位分隔 4 3 5" xfId="51559"/>
    <cellStyle name="千位分隔 4 3 6" xfId="51560"/>
    <cellStyle name="千位分隔 4 3 7" xfId="51561"/>
    <cellStyle name="千位分隔 4 4" xfId="51562"/>
    <cellStyle name="千位分隔 4 4 2" xfId="51563"/>
    <cellStyle name="千位分隔 4 4 3" xfId="51564"/>
    <cellStyle name="千位分隔 4 4 4" xfId="51565"/>
    <cellStyle name="千位分隔 4 4 5" xfId="51566"/>
    <cellStyle name="千位分隔 4 4 6" xfId="51567"/>
    <cellStyle name="千位分隔 4 4 7" xfId="51568"/>
    <cellStyle name="千位分隔 4 5" xfId="51569"/>
    <cellStyle name="千位分隔 4 5 2" xfId="51570"/>
    <cellStyle name="千位分隔 4 5 2 2" xfId="51571"/>
    <cellStyle name="千位分隔 4 5 2 2 2" xfId="51572"/>
    <cellStyle name="千位分隔 4 5 2 2 3" xfId="51573"/>
    <cellStyle name="千位分隔 4 5 2 3" xfId="51574"/>
    <cellStyle name="千位分隔 4 5 2 4" xfId="51575"/>
    <cellStyle name="千位分隔 4 5 2 5" xfId="51576"/>
    <cellStyle name="千位分隔 4 5 2 6" xfId="51577"/>
    <cellStyle name="千位分隔 4 5 2 7" xfId="51578"/>
    <cellStyle name="千位分隔 4 5 2 8" xfId="51579"/>
    <cellStyle name="千位分隔 4 5 3" xfId="51580"/>
    <cellStyle name="千位分隔 4 5 4" xfId="51581"/>
    <cellStyle name="千位分隔 4 5 5" xfId="51582"/>
    <cellStyle name="千位分隔 4 5 7" xfId="51583"/>
    <cellStyle name="千位分隔 4 5 8" xfId="51584"/>
    <cellStyle name="千位分隔 4 6" xfId="51585"/>
    <cellStyle name="千位分隔 4 6 2" xfId="51586"/>
    <cellStyle name="千位分隔 4 6 3" xfId="51587"/>
    <cellStyle name="千位分隔 4 6 4" xfId="51588"/>
    <cellStyle name="千位分隔 4 6 5" xfId="51589"/>
    <cellStyle name="千位分隔 4 6 7" xfId="51590"/>
    <cellStyle name="千位分隔 4 7" xfId="51591"/>
    <cellStyle name="千位分隔 4 8" xfId="51592"/>
    <cellStyle name="千位分隔 4 9" xfId="51593"/>
    <cellStyle name="千位分隔 5" xfId="51594"/>
    <cellStyle name="千位分隔 5 10" xfId="51595"/>
    <cellStyle name="千位分隔 5 10 2" xfId="51596"/>
    <cellStyle name="千位分隔 5 10 2 10" xfId="51597"/>
    <cellStyle name="千位分隔 5 10 2 11" xfId="51598"/>
    <cellStyle name="千位分隔 5 10 2 12" xfId="51599"/>
    <cellStyle name="千位分隔 5 10 2 14" xfId="51600"/>
    <cellStyle name="千位分隔 5 10 2 20" xfId="51601"/>
    <cellStyle name="千位分隔 5 10 2 15" xfId="51602"/>
    <cellStyle name="千位分隔 5 10 2 21" xfId="51603"/>
    <cellStyle name="千位分隔 5 10 2 16" xfId="51604"/>
    <cellStyle name="千位分隔 5 10 2 17" xfId="51605"/>
    <cellStyle name="千位分隔 5 10 2 18" xfId="51606"/>
    <cellStyle name="千位分隔 5 10 2 19" xfId="51607"/>
    <cellStyle name="千位分隔 5 10 2 2" xfId="51608"/>
    <cellStyle name="千位分隔 5 10 2 2 2" xfId="51609"/>
    <cellStyle name="千位分隔 5 10 2 2 3" xfId="51610"/>
    <cellStyle name="千位分隔 5 10 2 2 4" xfId="51611"/>
    <cellStyle name="千位分隔 5 10 2 2 5" xfId="51612"/>
    <cellStyle name="千位分隔 5 10 2 2 6" xfId="51613"/>
    <cellStyle name="千位分隔 5 10 2 2 7" xfId="51614"/>
    <cellStyle name="千位分隔 5 10 2 2 8" xfId="51615"/>
    <cellStyle name="千位分隔 5 10 2 3" xfId="51616"/>
    <cellStyle name="千位分隔 5 10 2 3 2" xfId="51617"/>
    <cellStyle name="千位分隔 5 10 2 4" xfId="51618"/>
    <cellStyle name="千位分隔 5 10 2 4 2" xfId="51619"/>
    <cellStyle name="千位分隔 5 10 2 7" xfId="51620"/>
    <cellStyle name="千位分隔 5 10 2 8" xfId="51621"/>
    <cellStyle name="千位分隔 5 10 2 9" xfId="51622"/>
    <cellStyle name="千位分隔 5 11" xfId="51623"/>
    <cellStyle name="千位分隔 5 12" xfId="51624"/>
    <cellStyle name="千位分隔 5 13" xfId="51625"/>
    <cellStyle name="千位分隔 5 14" xfId="51626"/>
    <cellStyle name="千位分隔 5 20" xfId="51627"/>
    <cellStyle name="千位分隔 5 15" xfId="51628"/>
    <cellStyle name="千位分隔 5 21" xfId="51629"/>
    <cellStyle name="千位分隔 5 16" xfId="51630"/>
    <cellStyle name="千位分隔 5 22" xfId="51631"/>
    <cellStyle name="千位分隔 5 17" xfId="51632"/>
    <cellStyle name="千位分隔 5 23" xfId="51633"/>
    <cellStyle name="千位分隔 5 18" xfId="51634"/>
    <cellStyle name="千位分隔 5 19" xfId="51635"/>
    <cellStyle name="千位分隔 5 2" xfId="51636"/>
    <cellStyle name="千位分隔 5 2 10" xfId="51637"/>
    <cellStyle name="千位分隔 5 2 11" xfId="51638"/>
    <cellStyle name="千位分隔 5 2 12" xfId="51639"/>
    <cellStyle name="千位分隔 5 2 2" xfId="51640"/>
    <cellStyle name="千位分隔 5 2 2 2" xfId="51641"/>
    <cellStyle name="千位分隔 5 2 2 2 2" xfId="51642"/>
    <cellStyle name="千位分隔 5 2 2 3" xfId="51643"/>
    <cellStyle name="千位分隔 5 2 2 4" xfId="51644"/>
    <cellStyle name="千位分隔 5 2 2 5" xfId="51645"/>
    <cellStyle name="千位分隔 5 2 2 6" xfId="51646"/>
    <cellStyle name="千位分隔 5 2 2 7" xfId="51647"/>
    <cellStyle name="千位分隔 5 2 2 8" xfId="51648"/>
    <cellStyle name="千位分隔 5 2 3" xfId="51649"/>
    <cellStyle name="千位分隔 5 2 4" xfId="51650"/>
    <cellStyle name="千位分隔 5 2 5" xfId="51651"/>
    <cellStyle name="千位分隔 5 2 6" xfId="51652"/>
    <cellStyle name="千位分隔 5 2 7" xfId="51653"/>
    <cellStyle name="千位分隔 5 2 8" xfId="51654"/>
    <cellStyle name="千位分隔 5 2 9" xfId="51655"/>
    <cellStyle name="千位分隔 5 3" xfId="51656"/>
    <cellStyle name="千位分隔 5 3 2" xfId="51657"/>
    <cellStyle name="千位分隔 5 3 3" xfId="51658"/>
    <cellStyle name="千位分隔 5 4" xfId="51659"/>
    <cellStyle name="千位分隔 5 4 2" xfId="51660"/>
    <cellStyle name="千位分隔 5 4 3" xfId="51661"/>
    <cellStyle name="千位分隔 5 5" xfId="51662"/>
    <cellStyle name="千位分隔 5 5 2" xfId="51663"/>
    <cellStyle name="千位分隔 5 5 3" xfId="51664"/>
    <cellStyle name="千位分隔 5 6" xfId="51665"/>
    <cellStyle name="千位分隔 5 6 2" xfId="51666"/>
    <cellStyle name="千位分隔 5 7" xfId="51667"/>
    <cellStyle name="千位分隔 5 7 2" xfId="51668"/>
    <cellStyle name="千位分隔 5 8" xfId="51669"/>
    <cellStyle name="千位分隔 5 9" xfId="51670"/>
    <cellStyle name="千位分隔 6" xfId="51671"/>
    <cellStyle name="千位分隔 6 2" xfId="51672"/>
    <cellStyle name="千位分隔 6 2 2" xfId="51673"/>
    <cellStyle name="千位分隔 6 3" xfId="51674"/>
    <cellStyle name="千位分隔 6 4" xfId="51675"/>
    <cellStyle name="千位分隔 6 5" xfId="51676"/>
    <cellStyle name="千位分隔 6 6" xfId="51677"/>
    <cellStyle name="千位分隔 6 7" xfId="51678"/>
    <cellStyle name="千位分隔 7" xfId="51679"/>
    <cellStyle name="千位分隔 7 2" xfId="51680"/>
    <cellStyle name="千位分隔 7 2 2" xfId="51681"/>
    <cellStyle name="千位分隔 7 2 2 2" xfId="51682"/>
    <cellStyle name="千位分隔 7 2 2 3" xfId="51683"/>
    <cellStyle name="千位分隔 7 2 3" xfId="51684"/>
    <cellStyle name="千位分隔 7 2 4" xfId="51685"/>
    <cellStyle name="千位分隔 7 2 5" xfId="51686"/>
    <cellStyle name="千位分隔 7 2 6" xfId="51687"/>
    <cellStyle name="千位分隔 7 3" xfId="51688"/>
    <cellStyle name="千位分隔 7 3 2" xfId="51689"/>
    <cellStyle name="千位分隔 7 3 2 2" xfId="51690"/>
    <cellStyle name="千位分隔 7 3 2 3" xfId="51691"/>
    <cellStyle name="千位分隔 7 3 3" xfId="51692"/>
    <cellStyle name="千位分隔 7 3 4" xfId="51693"/>
    <cellStyle name="千位分隔 7 3 5" xfId="51694"/>
    <cellStyle name="千位分隔 7 3 6" xfId="51695"/>
    <cellStyle name="千位分隔 7 4" xfId="51696"/>
    <cellStyle name="千位分隔 7 4 2" xfId="51697"/>
    <cellStyle name="千位分隔 7 4 3" xfId="51698"/>
    <cellStyle name="千位分隔 7 4 4" xfId="51699"/>
    <cellStyle name="千位分隔 7 5" xfId="51700"/>
    <cellStyle name="千位分隔 7 6" xfId="51701"/>
    <cellStyle name="千位分隔 7 7" xfId="51702"/>
    <cellStyle name="千位分隔 8" xfId="51703"/>
    <cellStyle name="千位分隔 8 2" xfId="51704"/>
    <cellStyle name="千位分隔 8 2 2" xfId="51705"/>
    <cellStyle name="千位分隔 8 3" xfId="51706"/>
    <cellStyle name="千位分隔 8 3 2" xfId="51707"/>
    <cellStyle name="千位分隔 8 3 3" xfId="51708"/>
    <cellStyle name="千位分隔 8 4" xfId="51709"/>
    <cellStyle name="千位分隔 8 4 2" xfId="51710"/>
    <cellStyle name="千位分隔 8 5" xfId="51711"/>
    <cellStyle name="千位分隔 8 5 2" xfId="51712"/>
    <cellStyle name="千位分隔 8 6" xfId="51713"/>
    <cellStyle name="千位分隔 8 6 2" xfId="51714"/>
    <cellStyle name="千位分隔 8 7" xfId="51715"/>
    <cellStyle name="千位分隔 8 7 2" xfId="51716"/>
    <cellStyle name="千位分隔 8 8" xfId="51717"/>
    <cellStyle name="千位分隔 8 9" xfId="51718"/>
    <cellStyle name="千位分隔 9" xfId="51719"/>
    <cellStyle name="千位分隔 9 2" xfId="51720"/>
    <cellStyle name="千位分隔[0] 2" xfId="51721"/>
    <cellStyle name="千位分隔[0] 2 2" xfId="51722"/>
    <cellStyle name="千位分隔[0] 2 2 2" xfId="51723"/>
    <cellStyle name="千位分隔[0] 2 2 3" xfId="51724"/>
    <cellStyle name="千位分隔[0] 2 3" xfId="51725"/>
    <cellStyle name="千位分隔[0] 2 3 2" xfId="51726"/>
    <cellStyle name="千位分隔[0] 2 4" xfId="51727"/>
    <cellStyle name="千位分隔[0] 2 5" xfId="51728"/>
    <cellStyle name="千位分隔[0] 3" xfId="51729"/>
    <cellStyle name="千位分隔[0] 3 2" xfId="51730"/>
    <cellStyle name="千位分隔[0] 3 2 2" xfId="51731"/>
    <cellStyle name="千位分隔[0] 3 3" xfId="51732"/>
    <cellStyle name="强调文字颜色 1 10" xfId="51733"/>
    <cellStyle name="强调文字颜色 1 10 2" xfId="51734"/>
    <cellStyle name="强调文字颜色 1 10 2 2" xfId="51735"/>
    <cellStyle name="强调文字颜色 1 10 3" xfId="51736"/>
    <cellStyle name="强调文字颜色 1 10 4" xfId="51737"/>
    <cellStyle name="强调文字颜色 1 10 5" xfId="51738"/>
    <cellStyle name="强调文字颜色 1 10 6" xfId="51739"/>
    <cellStyle name="强调文字颜色 1 10 7" xfId="51740"/>
    <cellStyle name="强调文字颜色 1 10 8" xfId="51741"/>
    <cellStyle name="强调文字颜色 1 11" xfId="51742"/>
    <cellStyle name="强调文字颜色 1 11 2" xfId="51743"/>
    <cellStyle name="强调文字颜色 1 12" xfId="51744"/>
    <cellStyle name="强调文字颜色 1 12 2" xfId="51745"/>
    <cellStyle name="强调文字颜色 1 13" xfId="51746"/>
    <cellStyle name="强调文字颜色 1 13 2" xfId="51747"/>
    <cellStyle name="强调文字颜色 1 14" xfId="51748"/>
    <cellStyle name="强调文字颜色 1 14 2" xfId="51749"/>
    <cellStyle name="强调文字颜色 1 15" xfId="51750"/>
    <cellStyle name="强调文字颜色 1 15 2" xfId="51751"/>
    <cellStyle name="强调文字颜色 1 16" xfId="51752"/>
    <cellStyle name="强调文字颜色 1 2" xfId="51753"/>
    <cellStyle name="强调文字颜色 1 2 2" xfId="51754"/>
    <cellStyle name="强调文字颜色 1 2 2 2" xfId="51755"/>
    <cellStyle name="强调文字颜色 1 2 2 3" xfId="51756"/>
    <cellStyle name="强调文字颜色 1 2 2 4" xfId="51757"/>
    <cellStyle name="强调文字颜色 1 2 2 5" xfId="51758"/>
    <cellStyle name="强调文字颜色 1 2 3" xfId="51759"/>
    <cellStyle name="强调文字颜色 1 2 3 2" xfId="51760"/>
    <cellStyle name="强调文字颜色 1 2 3 3" xfId="51761"/>
    <cellStyle name="强调文字颜色 1 2 3 4" xfId="51762"/>
    <cellStyle name="强调文字颜色 1 2 3 5" xfId="51763"/>
    <cellStyle name="强调文字颜色 1 2 5" xfId="51764"/>
    <cellStyle name="强调文字颜色 1 2 6" xfId="51765"/>
    <cellStyle name="强调文字颜色 1 2 7" xfId="51766"/>
    <cellStyle name="强调文字颜色 1 3" xfId="51767"/>
    <cellStyle name="强调文字颜色 1 3 2" xfId="51768"/>
    <cellStyle name="强调文字颜色 1 3 2 2" xfId="51769"/>
    <cellStyle name="强调文字颜色 1 3 2 2 2" xfId="51770"/>
    <cellStyle name="强调文字颜色 1 3 3" xfId="51771"/>
    <cellStyle name="强调文字颜色 1 3 4" xfId="51772"/>
    <cellStyle name="强调文字颜色 1 3 5" xfId="51773"/>
    <cellStyle name="强调文字颜色 1 4" xfId="51774"/>
    <cellStyle name="强调文字颜色 1 4 10" xfId="51775"/>
    <cellStyle name="强调文字颜色 1 4 11" xfId="51776"/>
    <cellStyle name="强调文字颜色 1 4 2" xfId="51777"/>
    <cellStyle name="强调文字颜色 1 4 2 2" xfId="51778"/>
    <cellStyle name="强调文字颜色 1 4 2 2 2" xfId="51779"/>
    <cellStyle name="强调文字颜色 1 4 2 3" xfId="51780"/>
    <cellStyle name="强调文字颜色 1 4 2 4" xfId="51781"/>
    <cellStyle name="强调文字颜色 1 4 2 5" xfId="51782"/>
    <cellStyle name="强调文字颜色 1 4 2 6" xfId="51783"/>
    <cellStyle name="强调文字颜色 1 4 2 7" xfId="51784"/>
    <cellStyle name="强调文字颜色 1 4 2 8" xfId="51785"/>
    <cellStyle name="强调文字颜色 1 4 3" xfId="51786"/>
    <cellStyle name="强调文字颜色 1 4 4" xfId="51787"/>
    <cellStyle name="强调文字颜色 1 4 5" xfId="51788"/>
    <cellStyle name="强调文字颜色 1 4 6" xfId="51789"/>
    <cellStyle name="强调文字颜色 1 4 6 2" xfId="51790"/>
    <cellStyle name="强调文字颜色 1 4 7" xfId="51791"/>
    <cellStyle name="强调文字颜色 1 4 9" xfId="51792"/>
    <cellStyle name="强调文字颜色 1 5" xfId="51793"/>
    <cellStyle name="强调文字颜色 1 5 2" xfId="51794"/>
    <cellStyle name="强调文字颜色 1 5 2 2" xfId="51795"/>
    <cellStyle name="强调文字颜色 1 5 2 2 2" xfId="51796"/>
    <cellStyle name="强调文字颜色 1 5 2 3" xfId="51797"/>
    <cellStyle name="强调文字颜色 1 5 2 4" xfId="51798"/>
    <cellStyle name="强调文字颜色 1 5 2 5" xfId="51799"/>
    <cellStyle name="强调文字颜色 1 5 2 6" xfId="51800"/>
    <cellStyle name="强调文字颜色 1 5 2 7" xfId="51801"/>
    <cellStyle name="强调文字颜色 1 5 2 8" xfId="51802"/>
    <cellStyle name="强调文字颜色 1 5 3" xfId="51803"/>
    <cellStyle name="强调文字颜色 1 5 3 2" xfId="51804"/>
    <cellStyle name="强调文字颜色 1 5 4" xfId="51805"/>
    <cellStyle name="强调文字颜色 1 5 5" xfId="51806"/>
    <cellStyle name="强调文字颜色 1 5 6" xfId="51807"/>
    <cellStyle name="强调文字颜色 1 5 7" xfId="51808"/>
    <cellStyle name="强调文字颜色 1 6" xfId="51809"/>
    <cellStyle name="强调文字颜色 1 6 2" xfId="51810"/>
    <cellStyle name="强调文字颜色 1 6 2 2" xfId="51811"/>
    <cellStyle name="强调文字颜色 1 6 2 2 2" xfId="51812"/>
    <cellStyle name="强调文字颜色 1 6 2 3" xfId="51813"/>
    <cellStyle name="强调文字颜色 1 6 2 4" xfId="51814"/>
    <cellStyle name="强调文字颜色 1 6 2 5" xfId="51815"/>
    <cellStyle name="强调文字颜色 1 6 2 6" xfId="51816"/>
    <cellStyle name="强调文字颜色 1 6 2 7" xfId="51817"/>
    <cellStyle name="强调文字颜色 1 6 2 8" xfId="51818"/>
    <cellStyle name="强调文字颜色 1 6 3" xfId="51819"/>
    <cellStyle name="强调文字颜色 1 6 3 2" xfId="51820"/>
    <cellStyle name="强调文字颜色 1 6 4" xfId="51821"/>
    <cellStyle name="强调文字颜色 1 6 5" xfId="51822"/>
    <cellStyle name="强调文字颜色 1 6 6" xfId="51823"/>
    <cellStyle name="强调文字颜色 1 6 7" xfId="51824"/>
    <cellStyle name="强调文字颜色 1 6 8" xfId="51825"/>
    <cellStyle name="强调文字颜色 1 7" xfId="51826"/>
    <cellStyle name="强调文字颜色 1 7 2" xfId="51827"/>
    <cellStyle name="强调文字颜色 1 7 2 2" xfId="51828"/>
    <cellStyle name="强调文字颜色 1 7 2 3" xfId="51829"/>
    <cellStyle name="强调文字颜色 1 7 2 4" xfId="51830"/>
    <cellStyle name="强调文字颜色 1 7 2 5" xfId="51831"/>
    <cellStyle name="强调文字颜色 1 7 2 6" xfId="51832"/>
    <cellStyle name="强调文字颜色 1 7 2 7" xfId="51833"/>
    <cellStyle name="强调文字颜色 1 7 2 8" xfId="51834"/>
    <cellStyle name="强调文字颜色 1 7 3" xfId="51835"/>
    <cellStyle name="强调文字颜色 1 7 3 2" xfId="51836"/>
    <cellStyle name="强调文字颜色 1 7 4" xfId="51837"/>
    <cellStyle name="强调文字颜色 1 7 5" xfId="51838"/>
    <cellStyle name="强调文字颜色 1 7 6" xfId="51839"/>
    <cellStyle name="强调文字颜色 1 7 7" xfId="51840"/>
    <cellStyle name="强调文字颜色 1 7 8" xfId="51841"/>
    <cellStyle name="强调文字颜色 1 8" xfId="51842"/>
    <cellStyle name="强调文字颜色 1 8 2" xfId="51843"/>
    <cellStyle name="强调文字颜色 1 8 2 2" xfId="51844"/>
    <cellStyle name="强调文字颜色 1 8 2 3" xfId="51845"/>
    <cellStyle name="强调文字颜色 1 8 2 4" xfId="51846"/>
    <cellStyle name="强调文字颜色 1 8 2 5" xfId="51847"/>
    <cellStyle name="强调文字颜色 1 8 2 6" xfId="51848"/>
    <cellStyle name="强调文字颜色 1 8 2 7" xfId="51849"/>
    <cellStyle name="强调文字颜色 1 8 2 8" xfId="51850"/>
    <cellStyle name="强调文字颜色 1 8 3" xfId="51851"/>
    <cellStyle name="强调文字颜色 1 8 3 2" xfId="51852"/>
    <cellStyle name="强调文字颜色 1 8 4" xfId="51853"/>
    <cellStyle name="强调文字颜色 1 8 5" xfId="51854"/>
    <cellStyle name="强调文字颜色 1 8 6" xfId="51855"/>
    <cellStyle name="强调文字颜色 1 9" xfId="51856"/>
    <cellStyle name="强调文字颜色 1 9 2" xfId="51857"/>
    <cellStyle name="强调文字颜色 1 9 2 2" xfId="51858"/>
    <cellStyle name="强调文字颜色 1 9 2 3" xfId="51859"/>
    <cellStyle name="强调文字颜色 1 9 2 4" xfId="51860"/>
    <cellStyle name="强调文字颜色 1 9 2 5" xfId="51861"/>
    <cellStyle name="强调文字颜色 1 9 2 6" xfId="51862"/>
    <cellStyle name="强调文字颜色 1 9 2 7" xfId="51863"/>
    <cellStyle name="强调文字颜色 1 9 2 8" xfId="51864"/>
    <cellStyle name="强调文字颜色 1 9 3" xfId="51865"/>
    <cellStyle name="强调文字颜色 1 9 3 2" xfId="51866"/>
    <cellStyle name="强调文字颜色 1 9 4" xfId="51867"/>
    <cellStyle name="强调文字颜色 1 9 5" xfId="51868"/>
    <cellStyle name="强调文字颜色 1 9 6" xfId="51869"/>
    <cellStyle name="强调文字颜色 1 9 7" xfId="51870"/>
    <cellStyle name="强调文字颜色 1 9 8" xfId="51871"/>
    <cellStyle name="强调文字颜色 2 10" xfId="51872"/>
    <cellStyle name="强调文字颜色 2 10 2" xfId="51873"/>
    <cellStyle name="强调文字颜色 2 10 2 2" xfId="51874"/>
    <cellStyle name="强调文字颜色 2 10 3" xfId="51875"/>
    <cellStyle name="强调文字颜色 2 10 4" xfId="51876"/>
    <cellStyle name="强调文字颜色 2 10 5" xfId="51877"/>
    <cellStyle name="强调文字颜色 2 10 6" xfId="51878"/>
    <cellStyle name="强调文字颜色 2 10 7" xfId="51879"/>
    <cellStyle name="强调文字颜色 2 10 8" xfId="51880"/>
    <cellStyle name="强调文字颜色 2 11" xfId="51881"/>
    <cellStyle name="强调文字颜色 2 11 2" xfId="51882"/>
    <cellStyle name="强调文字颜色 2 12" xfId="51883"/>
    <cellStyle name="强调文字颜色 2 12 2" xfId="51884"/>
    <cellStyle name="强调文字颜色 2 13" xfId="51885"/>
    <cellStyle name="强调文字颜色 2 13 2" xfId="51886"/>
    <cellStyle name="强调文字颜色 2 14" xfId="51887"/>
    <cellStyle name="强调文字颜色 2 14 2" xfId="51888"/>
    <cellStyle name="强调文字颜色 2 15" xfId="51889"/>
    <cellStyle name="强调文字颜色 2 15 2" xfId="51890"/>
    <cellStyle name="强调文字颜色 2 16" xfId="51891"/>
    <cellStyle name="强调文字颜色 2 2" xfId="51892"/>
    <cellStyle name="强调文字颜色 2 2 2" xfId="51893"/>
    <cellStyle name="强调文字颜色 2 2 2 2" xfId="51894"/>
    <cellStyle name="强调文字颜色 2 2 2 3" xfId="51895"/>
    <cellStyle name="强调文字颜色 2 2 2 4" xfId="51896"/>
    <cellStyle name="强调文字颜色 2 2 2 5" xfId="51897"/>
    <cellStyle name="强调文字颜色 2 2 3" xfId="51898"/>
    <cellStyle name="强调文字颜色 2 2 3 2" xfId="51899"/>
    <cellStyle name="强调文字颜色 2 2 3 3" xfId="51900"/>
    <cellStyle name="强调文字颜色 2 2 3 4" xfId="51901"/>
    <cellStyle name="强调文字颜色 2 2 3 5" xfId="51902"/>
    <cellStyle name="强调文字颜色 2 2 5" xfId="51903"/>
    <cellStyle name="强调文字颜色 2 2 6" xfId="51904"/>
    <cellStyle name="强调文字颜色 2 2 7" xfId="51905"/>
    <cellStyle name="强调文字颜色 2 3" xfId="51906"/>
    <cellStyle name="强调文字颜色 2 3 2" xfId="51907"/>
    <cellStyle name="强调文字颜色 2 3 2 2" xfId="51908"/>
    <cellStyle name="强调文字颜色 2 3 2 2 2" xfId="51909"/>
    <cellStyle name="强调文字颜色 2 3 3" xfId="51910"/>
    <cellStyle name="强调文字颜色 2 3 4" xfId="51911"/>
    <cellStyle name="强调文字颜色 2 3 5" xfId="51912"/>
    <cellStyle name="强调文字颜色 2 4" xfId="51913"/>
    <cellStyle name="强调文字颜色 2 4 10" xfId="51914"/>
    <cellStyle name="强调文字颜色 2 4 11" xfId="51915"/>
    <cellStyle name="强调文字颜色 2 4 2" xfId="51916"/>
    <cellStyle name="强调文字颜色 2 4 2 2" xfId="51917"/>
    <cellStyle name="强调文字颜色 2 4 2 2 2" xfId="51918"/>
    <cellStyle name="强调文字颜色 2 4 2 3" xfId="51919"/>
    <cellStyle name="强调文字颜色 2 4 2 4" xfId="51920"/>
    <cellStyle name="强调文字颜色 2 4 2 5" xfId="51921"/>
    <cellStyle name="强调文字颜色 2 4 2 6" xfId="51922"/>
    <cellStyle name="强调文字颜色 2 4 2 7" xfId="51923"/>
    <cellStyle name="强调文字颜色 2 4 2 8" xfId="51924"/>
    <cellStyle name="强调文字颜色 2 4 3" xfId="51925"/>
    <cellStyle name="强调文字颜色 2 4 4" xfId="51926"/>
    <cellStyle name="强调文字颜色 2 4 5" xfId="51927"/>
    <cellStyle name="强调文字颜色 2 4 6" xfId="51928"/>
    <cellStyle name="强调文字颜色 2 4 6 2" xfId="51929"/>
    <cellStyle name="强调文字颜色 2 4 7" xfId="51930"/>
    <cellStyle name="强调文字颜色 2 4 9" xfId="51931"/>
    <cellStyle name="强调文字颜色 2 5" xfId="51932"/>
    <cellStyle name="强调文字颜色 2 5 2" xfId="51933"/>
    <cellStyle name="强调文字颜色 2 5 2 2" xfId="51934"/>
    <cellStyle name="强调文字颜色 2 5 2 2 2" xfId="51935"/>
    <cellStyle name="强调文字颜色 2 5 2 3" xfId="51936"/>
    <cellStyle name="强调文字颜色 2 5 2 4" xfId="51937"/>
    <cellStyle name="强调文字颜色 2 5 2 5" xfId="51938"/>
    <cellStyle name="强调文字颜色 2 5 2 6" xfId="51939"/>
    <cellStyle name="强调文字颜色 2 5 2 7" xfId="51940"/>
    <cellStyle name="强调文字颜色 2 5 2 8" xfId="51941"/>
    <cellStyle name="强调文字颜色 2 5 3" xfId="51942"/>
    <cellStyle name="强调文字颜色 2 5 3 2" xfId="51943"/>
    <cellStyle name="强调文字颜色 2 5 4" xfId="51944"/>
    <cellStyle name="强调文字颜色 2 5 5" xfId="51945"/>
    <cellStyle name="强调文字颜色 2 5 6" xfId="51946"/>
    <cellStyle name="强调文字颜色 2 5 7" xfId="51947"/>
    <cellStyle name="强调文字颜色 2 6" xfId="51948"/>
    <cellStyle name="强调文字颜色 2 6 2" xfId="51949"/>
    <cellStyle name="强调文字颜色 2 6 2 2" xfId="51950"/>
    <cellStyle name="强调文字颜色 2 6 2 2 2" xfId="51951"/>
    <cellStyle name="强调文字颜色 2 6 2 3" xfId="51952"/>
    <cellStyle name="强调文字颜色 2 6 2 4" xfId="51953"/>
    <cellStyle name="强调文字颜色 2 6 2 5" xfId="51954"/>
    <cellStyle name="强调文字颜色 2 6 3" xfId="51955"/>
    <cellStyle name="强调文字颜色 2 6 3 2" xfId="51956"/>
    <cellStyle name="强调文字颜色 2 6 4" xfId="51957"/>
    <cellStyle name="强调文字颜色 2 6 5" xfId="51958"/>
    <cellStyle name="强调文字颜色 2 6 6" xfId="51959"/>
    <cellStyle name="强调文字颜色 2 6 7" xfId="51960"/>
    <cellStyle name="强调文字颜色 2 6 8" xfId="51961"/>
    <cellStyle name="强调文字颜色 2 7" xfId="51962"/>
    <cellStyle name="强调文字颜色 2 7 2" xfId="51963"/>
    <cellStyle name="强调文字颜色 2 7 2 2" xfId="51964"/>
    <cellStyle name="强调文字颜色 2 7 2 2 2" xfId="51965"/>
    <cellStyle name="强调文字颜色 2 7 2 3" xfId="51966"/>
    <cellStyle name="强调文字颜色 2 7 2 4" xfId="51967"/>
    <cellStyle name="强调文字颜色 2 7 2 5" xfId="51968"/>
    <cellStyle name="强调文字颜色 2 7 2 6" xfId="51969"/>
    <cellStyle name="强调文字颜色 2 7 2 7" xfId="51970"/>
    <cellStyle name="强调文字颜色 2 7 2 8" xfId="51971"/>
    <cellStyle name="强调文字颜色 2 7 3" xfId="51972"/>
    <cellStyle name="强调文字颜色 2 7 3 2" xfId="51973"/>
    <cellStyle name="强调文字颜色 2 7 4" xfId="51974"/>
    <cellStyle name="强调文字颜色 2 7 5" xfId="51975"/>
    <cellStyle name="强调文字颜色 2 7 6" xfId="51976"/>
    <cellStyle name="强调文字颜色 2 7 7" xfId="51977"/>
    <cellStyle name="强调文字颜色 2 7 8" xfId="51978"/>
    <cellStyle name="强调文字颜色 2 8" xfId="51979"/>
    <cellStyle name="强调文字颜色 2 8 2" xfId="51980"/>
    <cellStyle name="强调文字颜色 2 8 2 2" xfId="51981"/>
    <cellStyle name="强调文字颜色 2 8 2 2 2" xfId="51982"/>
    <cellStyle name="强调文字颜色 2 8 2 3" xfId="51983"/>
    <cellStyle name="强调文字颜色 2 8 2 4" xfId="51984"/>
    <cellStyle name="强调文字颜色 2 8 2 5" xfId="51985"/>
    <cellStyle name="强调文字颜色 2 8 2 6" xfId="51986"/>
    <cellStyle name="强调文字颜色 2 8 2 7" xfId="51987"/>
    <cellStyle name="强调文字颜色 2 8 2 8" xfId="51988"/>
    <cellStyle name="强调文字颜色 2 8 3" xfId="51989"/>
    <cellStyle name="强调文字颜色 2 8 3 2" xfId="51990"/>
    <cellStyle name="强调文字颜色 2 8 4" xfId="51991"/>
    <cellStyle name="强调文字颜色 2 8 5" xfId="51992"/>
    <cellStyle name="强调文字颜色 2 8 6" xfId="51993"/>
    <cellStyle name="强调文字颜色 2 9" xfId="51994"/>
    <cellStyle name="强调文字颜色 2 9 2" xfId="51995"/>
    <cellStyle name="强调文字颜色 2 9 2 2" xfId="51996"/>
    <cellStyle name="强调文字颜色 2 9 2 2 2" xfId="51997"/>
    <cellStyle name="强调文字颜色 2 9 2 3" xfId="51998"/>
    <cellStyle name="强调文字颜色 2 9 2 4" xfId="51999"/>
    <cellStyle name="强调文字颜色 2 9 2 5" xfId="52000"/>
    <cellStyle name="强调文字颜色 2 9 2 6" xfId="52001"/>
    <cellStyle name="强调文字颜色 2 9 2 7" xfId="52002"/>
    <cellStyle name="强调文字颜色 2 9 2 8" xfId="52003"/>
    <cellStyle name="强调文字颜色 2 9 3" xfId="52004"/>
    <cellStyle name="强调文字颜色 2 9 3 2" xfId="52005"/>
    <cellStyle name="强调文字颜色 2 9 4" xfId="52006"/>
    <cellStyle name="强调文字颜色 2 9 5" xfId="52007"/>
    <cellStyle name="强调文字颜色 2 9 6" xfId="52008"/>
    <cellStyle name="强调文字颜色 2 9 7" xfId="52009"/>
    <cellStyle name="强调文字颜色 2 9 8" xfId="52010"/>
    <cellStyle name="强调文字颜色 3 10" xfId="52011"/>
    <cellStyle name="强调文字颜色 3 10 2" xfId="52012"/>
    <cellStyle name="强调文字颜色 3 10 2 2" xfId="52013"/>
    <cellStyle name="强调文字颜色 3 10 3" xfId="52014"/>
    <cellStyle name="强调文字颜色 3 10 4" xfId="52015"/>
    <cellStyle name="强调文字颜色 3 10 5" xfId="52016"/>
    <cellStyle name="强调文字颜色 3 10 6" xfId="52017"/>
    <cellStyle name="强调文字颜色 3 10 7" xfId="52018"/>
    <cellStyle name="强调文字颜色 3 10 8" xfId="52019"/>
    <cellStyle name="强调文字颜色 3 11" xfId="52020"/>
    <cellStyle name="强调文字颜色 3 11 2" xfId="52021"/>
    <cellStyle name="强调文字颜色 3 12" xfId="52022"/>
    <cellStyle name="强调文字颜色 3 13" xfId="52023"/>
    <cellStyle name="强调文字颜色 3 13 2" xfId="52024"/>
    <cellStyle name="强调文字颜色 3 14" xfId="52025"/>
    <cellStyle name="强调文字颜色 3 14 2" xfId="52026"/>
    <cellStyle name="强调文字颜色 3 15" xfId="52027"/>
    <cellStyle name="强调文字颜色 3 15 2" xfId="52028"/>
    <cellStyle name="强调文字颜色 3 16" xfId="52029"/>
    <cellStyle name="强调文字颜色 3 2" xfId="52030"/>
    <cellStyle name="强调文字颜色 3 2 2" xfId="52031"/>
    <cellStyle name="强调文字颜色 3 2 2 2" xfId="52032"/>
    <cellStyle name="强调文字颜色 3 2 2 3" xfId="52033"/>
    <cellStyle name="强调文字颜色 3 2 2 4" xfId="52034"/>
    <cellStyle name="强调文字颜色 3 2 2 5" xfId="52035"/>
    <cellStyle name="强调文字颜色 3 2 3" xfId="52036"/>
    <cellStyle name="强调文字颜色 3 2 3 2" xfId="52037"/>
    <cellStyle name="强调文字颜色 3 2 3 3" xfId="52038"/>
    <cellStyle name="强调文字颜色 3 2 3 4" xfId="52039"/>
    <cellStyle name="强调文字颜色 3 2 3 5" xfId="52040"/>
    <cellStyle name="强调文字颜色 3 2 4" xfId="52041"/>
    <cellStyle name="强调文字颜色 3 3" xfId="52042"/>
    <cellStyle name="强调文字颜色 3 3 2" xfId="52043"/>
    <cellStyle name="强调文字颜色 3 3 2 2" xfId="52044"/>
    <cellStyle name="强调文字颜色 3 3 2 2 2" xfId="52045"/>
    <cellStyle name="强调文字颜色 3 3 3" xfId="52046"/>
    <cellStyle name="强调文字颜色 3 3 4" xfId="52047"/>
    <cellStyle name="强调文字颜色 3 3 5" xfId="52048"/>
    <cellStyle name="强调文字颜色 3 4" xfId="52049"/>
    <cellStyle name="强调文字颜色 3 4 10" xfId="52050"/>
    <cellStyle name="强调文字颜色 3 4 11" xfId="52051"/>
    <cellStyle name="强调文字颜色 3 4 2" xfId="52052"/>
    <cellStyle name="强调文字颜色 3 4 2 2" xfId="52053"/>
    <cellStyle name="强调文字颜色 3 4 2 2 2" xfId="52054"/>
    <cellStyle name="强调文字颜色 3 4 2 3" xfId="52055"/>
    <cellStyle name="强调文字颜色 3 4 2 4" xfId="52056"/>
    <cellStyle name="强调文字颜色 3 4 2 5" xfId="52057"/>
    <cellStyle name="强调文字颜色 3 4 2 6" xfId="52058"/>
    <cellStyle name="强调文字颜色 3 4 2 8" xfId="52059"/>
    <cellStyle name="强调文字颜色 3 4 3" xfId="52060"/>
    <cellStyle name="强调文字颜色 3 4 4" xfId="52061"/>
    <cellStyle name="强调文字颜色 3 4 5" xfId="52062"/>
    <cellStyle name="强调文字颜色 3 4 6" xfId="52063"/>
    <cellStyle name="强调文字颜色 3 4 6 2" xfId="52064"/>
    <cellStyle name="强调文字颜色 3 4 8" xfId="52065"/>
    <cellStyle name="强调文字颜色 3 4 9" xfId="52066"/>
    <cellStyle name="强调文字颜色 3 5" xfId="52067"/>
    <cellStyle name="强调文字颜色 3 5 2" xfId="52068"/>
    <cellStyle name="强调文字颜色 3 5 2 2" xfId="52069"/>
    <cellStyle name="强调文字颜色 3 5 2 2 2" xfId="52070"/>
    <cellStyle name="强调文字颜色 3 5 2 3" xfId="52071"/>
    <cellStyle name="强调文字颜色 3 5 2 4" xfId="52072"/>
    <cellStyle name="强调文字颜色 3 5 2 5" xfId="52073"/>
    <cellStyle name="强调文字颜色 3 5 2 6" xfId="52074"/>
    <cellStyle name="强调文字颜色 3 5 2 8" xfId="52075"/>
    <cellStyle name="强调文字颜色 3 5 3" xfId="52076"/>
    <cellStyle name="强调文字颜色 3 5 3 2" xfId="52077"/>
    <cellStyle name="强调文字颜色 3 5 4" xfId="52078"/>
    <cellStyle name="强调文字颜色 3 5 5" xfId="52079"/>
    <cellStyle name="强调文字颜色 3 5 6" xfId="52080"/>
    <cellStyle name="强调文字颜色 3 5 8" xfId="52081"/>
    <cellStyle name="强调文字颜色 3 6" xfId="52082"/>
    <cellStyle name="强调文字颜色 3 6 2" xfId="52083"/>
    <cellStyle name="强调文字颜色 3 6 2 2" xfId="52084"/>
    <cellStyle name="强调文字颜色 3 6 2 2 2" xfId="52085"/>
    <cellStyle name="强调文字颜色 3 6 2 3" xfId="52086"/>
    <cellStyle name="强调文字颜色 3 6 2 4" xfId="52087"/>
    <cellStyle name="强调文字颜色 3 6 2 5" xfId="52088"/>
    <cellStyle name="强调文字颜色 3 6 2 6" xfId="52089"/>
    <cellStyle name="强调文字颜色 3 6 2 8" xfId="52090"/>
    <cellStyle name="强调文字颜色 3 6 3" xfId="52091"/>
    <cellStyle name="强调文字颜色 3 6 3 2" xfId="52092"/>
    <cellStyle name="强调文字颜色 3 6 4" xfId="52093"/>
    <cellStyle name="强调文字颜色 3 6 5" xfId="52094"/>
    <cellStyle name="强调文字颜色 3 6 6" xfId="52095"/>
    <cellStyle name="强调文字颜色 3 6 8" xfId="52096"/>
    <cellStyle name="强调文字颜色 3 7" xfId="52097"/>
    <cellStyle name="强调文字颜色 3 7 2" xfId="52098"/>
    <cellStyle name="强调文字颜色 3 7 2 2" xfId="52099"/>
    <cellStyle name="强调文字颜色 3 7 2 2 2" xfId="52100"/>
    <cellStyle name="强调文字颜色 3 7 2 3" xfId="52101"/>
    <cellStyle name="强调文字颜色 3 7 2 4" xfId="52102"/>
    <cellStyle name="强调文字颜色 3 7 2 5" xfId="52103"/>
    <cellStyle name="强调文字颜色 3 7 2 6" xfId="52104"/>
    <cellStyle name="强调文字颜色 3 7 2 8" xfId="52105"/>
    <cellStyle name="强调文字颜色 3 7 3" xfId="52106"/>
    <cellStyle name="强调文字颜色 3 7 3 2" xfId="52107"/>
    <cellStyle name="强调文字颜色 3 7 5" xfId="52108"/>
    <cellStyle name="强调文字颜色 3 7 6" xfId="52109"/>
    <cellStyle name="强调文字颜色 3 7 8" xfId="52110"/>
    <cellStyle name="强调文字颜色 3 8" xfId="52111"/>
    <cellStyle name="强调文字颜色 3 8 2" xfId="52112"/>
    <cellStyle name="强调文字颜色 3 8 2 2" xfId="52113"/>
    <cellStyle name="强调文字颜色 3 8 2 2 2" xfId="52114"/>
    <cellStyle name="强调文字颜色 3 8 2 3" xfId="52115"/>
    <cellStyle name="强调文字颜色 3 8 2 4" xfId="52116"/>
    <cellStyle name="强调文字颜色 3 8 2 5" xfId="52117"/>
    <cellStyle name="强调文字颜色 3 8 2 6" xfId="52118"/>
    <cellStyle name="强调文字颜色 3 8 2 8" xfId="52119"/>
    <cellStyle name="强调文字颜色 3 8 3" xfId="52120"/>
    <cellStyle name="强调文字颜色 3 8 3 2" xfId="52121"/>
    <cellStyle name="强调文字颜色 3 8 4" xfId="52122"/>
    <cellStyle name="强调文字颜色 3 8 5" xfId="52123"/>
    <cellStyle name="强调文字颜色 3 8 6" xfId="52124"/>
    <cellStyle name="强调文字颜色 3 9" xfId="52125"/>
    <cellStyle name="强调文字颜色 3 9 2" xfId="52126"/>
    <cellStyle name="强调文字颜色 3 9 2 2" xfId="52127"/>
    <cellStyle name="强调文字颜色 3 9 2 2 2" xfId="52128"/>
    <cellStyle name="强调文字颜色 3 9 2 3" xfId="52129"/>
    <cellStyle name="强调文字颜色 3 9 2 4" xfId="52130"/>
    <cellStyle name="强调文字颜色 3 9 2 5" xfId="52131"/>
    <cellStyle name="强调文字颜色 3 9 2 6" xfId="52132"/>
    <cellStyle name="强调文字颜色 3 9 2 8" xfId="52133"/>
    <cellStyle name="强调文字颜色 3 9 3" xfId="52134"/>
    <cellStyle name="强调文字颜色 3 9 3 2" xfId="52135"/>
    <cellStyle name="强调文字颜色 3 9 4" xfId="52136"/>
    <cellStyle name="强调文字颜色 3 9 5" xfId="52137"/>
    <cellStyle name="强调文字颜色 3 9 6" xfId="52138"/>
    <cellStyle name="强调文字颜色 3 9 8" xfId="52139"/>
    <cellStyle name="强调文字颜色 4 10" xfId="52140"/>
    <cellStyle name="强调文字颜色 4 10 2" xfId="52141"/>
    <cellStyle name="强调文字颜色 4 10 2 2" xfId="52142"/>
    <cellStyle name="强调文字颜色 4 10 4" xfId="52143"/>
    <cellStyle name="强调文字颜色 4 10 5" xfId="52144"/>
    <cellStyle name="强调文字颜色 4 10 6" xfId="52145"/>
    <cellStyle name="强调文字颜色 4 10 8" xfId="52146"/>
    <cellStyle name="强调文字颜色 4 11" xfId="52147"/>
    <cellStyle name="强调文字颜色 4 11 2" xfId="52148"/>
    <cellStyle name="强调文字颜色 4 12" xfId="52149"/>
    <cellStyle name="强调文字颜色 4 12 2" xfId="52150"/>
    <cellStyle name="强调文字颜色 4 13" xfId="52151"/>
    <cellStyle name="强调文字颜色 4 13 2" xfId="52152"/>
    <cellStyle name="强调文字颜色 4 14" xfId="52153"/>
    <cellStyle name="强调文字颜色 4 14 2" xfId="52154"/>
    <cellStyle name="强调文字颜色 4 15" xfId="52155"/>
    <cellStyle name="强调文字颜色 4 15 2" xfId="52156"/>
    <cellStyle name="强调文字颜色 4 16" xfId="52157"/>
    <cellStyle name="强调文字颜色 4 2" xfId="52158"/>
    <cellStyle name="强调文字颜色 4 2 2" xfId="52159"/>
    <cellStyle name="强调文字颜色 4 2 2 2" xfId="52160"/>
    <cellStyle name="强调文字颜色 4 2 2 3" xfId="52161"/>
    <cellStyle name="强调文字颜色 4 2 2 4" xfId="52162"/>
    <cellStyle name="强调文字颜色 4 2 2 5" xfId="52163"/>
    <cellStyle name="强调文字颜色 4 2 3" xfId="52164"/>
    <cellStyle name="输入 2 2 2 6" xfId="52165"/>
    <cellStyle name="强调文字颜色 4 2 3 2" xfId="52166"/>
    <cellStyle name="输入 2 2 2 7" xfId="52167"/>
    <cellStyle name="强调文字颜色 4 2 3 3" xfId="52168"/>
    <cellStyle name="强调文字颜色 4 2 3 4" xfId="52169"/>
    <cellStyle name="强调文字颜色 4 2 3 5" xfId="52170"/>
    <cellStyle name="强调文字颜色 4 2 4" xfId="52171"/>
    <cellStyle name="强调文字颜色 4 2 5" xfId="52172"/>
    <cellStyle name="强调文字颜色 4 2 6" xfId="52173"/>
    <cellStyle name="强调文字颜色 4 2 7" xfId="52174"/>
    <cellStyle name="强调文字颜色 4 3" xfId="52175"/>
    <cellStyle name="强调文字颜色 4 3 2" xfId="52176"/>
    <cellStyle name="强调文字颜色 4 3 2 2" xfId="52177"/>
    <cellStyle name="强调文字颜色 4 3 2 2 2" xfId="52178"/>
    <cellStyle name="强调文字颜色 4 3 3" xfId="52179"/>
    <cellStyle name="强调文字颜色 4 3 4" xfId="52180"/>
    <cellStyle name="强调文字颜色 4 3 5" xfId="52181"/>
    <cellStyle name="强调文字颜色 4 4" xfId="52182"/>
    <cellStyle name="强调文字颜色 4 4 10" xfId="52183"/>
    <cellStyle name="强调文字颜色 4 4 11" xfId="52184"/>
    <cellStyle name="强调文字颜色 4 4 2" xfId="52185"/>
    <cellStyle name="强调文字颜色 4 4 2 2" xfId="52186"/>
    <cellStyle name="强调文字颜色 4 4 2 2 2" xfId="52187"/>
    <cellStyle name="强调文字颜色 4 4 2 3" xfId="52188"/>
    <cellStyle name="强调文字颜色 4 4 2 4" xfId="52189"/>
    <cellStyle name="强调文字颜色 4 4 2 5" xfId="52190"/>
    <cellStyle name="强调文字颜色 4 4 2 6" xfId="52191"/>
    <cellStyle name="强调文字颜色 4 4 2 7" xfId="52192"/>
    <cellStyle name="强调文字颜色 4 4 2 8" xfId="52193"/>
    <cellStyle name="强调文字颜色 4 4 3" xfId="52194"/>
    <cellStyle name="强调文字颜色 4 4 4" xfId="52195"/>
    <cellStyle name="强调文字颜色 4 4 5" xfId="52196"/>
    <cellStyle name="强调文字颜色 4 4 6" xfId="52197"/>
    <cellStyle name="强调文字颜色 4 4 6 2" xfId="52198"/>
    <cellStyle name="强调文字颜色 4 4 7" xfId="52199"/>
    <cellStyle name="强调文字颜色 4 4 8" xfId="52200"/>
    <cellStyle name="强调文字颜色 4 4 9" xfId="52201"/>
    <cellStyle name="强调文字颜色 4 5" xfId="52202"/>
    <cellStyle name="强调文字颜色 4 5 2" xfId="52203"/>
    <cellStyle name="强调文字颜色 4 5 2 2" xfId="52204"/>
    <cellStyle name="强调文字颜色 4 5 2 2 2" xfId="52205"/>
    <cellStyle name="强调文字颜色 4 5 2 3" xfId="52206"/>
    <cellStyle name="强调文字颜色 4 5 2 4" xfId="52207"/>
    <cellStyle name="强调文字颜色 4 5 2 5" xfId="52208"/>
    <cellStyle name="强调文字颜色 4 5 2 6" xfId="52209"/>
    <cellStyle name="强调文字颜色 4 5 2 7" xfId="52210"/>
    <cellStyle name="强调文字颜色 4 5 2 8" xfId="52211"/>
    <cellStyle name="强调文字颜色 4 5 3" xfId="52212"/>
    <cellStyle name="强调文字颜色 4 5 3 2" xfId="52213"/>
    <cellStyle name="强调文字颜色 4 5 4" xfId="52214"/>
    <cellStyle name="强调文字颜色 4 5 5" xfId="52215"/>
    <cellStyle name="强调文字颜色 4 5 6" xfId="52216"/>
    <cellStyle name="强调文字颜色 4 5 7" xfId="52217"/>
    <cellStyle name="强调文字颜色 4 5 8" xfId="52218"/>
    <cellStyle name="强调文字颜色 4 6" xfId="52219"/>
    <cellStyle name="强调文字颜色 4 6 2" xfId="52220"/>
    <cellStyle name="强调文字颜色 4 6 2 2" xfId="52221"/>
    <cellStyle name="强调文字颜色 4 6 2 3" xfId="52222"/>
    <cellStyle name="强调文字颜色 4 6 2 4" xfId="52223"/>
    <cellStyle name="强调文字颜色 4 6 2 5" xfId="52224"/>
    <cellStyle name="强调文字颜色 4 6 2 6" xfId="52225"/>
    <cellStyle name="强调文字颜色 4 6 2 7" xfId="52226"/>
    <cellStyle name="强调文字颜色 4 6 2 8" xfId="52227"/>
    <cellStyle name="强调文字颜色 4 6 3" xfId="52228"/>
    <cellStyle name="强调文字颜色 4 6 3 2" xfId="52229"/>
    <cellStyle name="强调文字颜色 4 6 4" xfId="52230"/>
    <cellStyle name="强调文字颜色 4 6 5" xfId="52231"/>
    <cellStyle name="强调文字颜色 4 6 6" xfId="52232"/>
    <cellStyle name="强调文字颜色 4 6 7" xfId="52233"/>
    <cellStyle name="强调文字颜色 4 6 8" xfId="52234"/>
    <cellStyle name="强调文字颜色 4 7" xfId="52235"/>
    <cellStyle name="强调文字颜色 4 7 2" xfId="52236"/>
    <cellStyle name="强调文字颜色 4 7 2 2" xfId="52237"/>
    <cellStyle name="强调文字颜色 4 7 2 2 2" xfId="52238"/>
    <cellStyle name="强调文字颜色 4 7 2 3" xfId="52239"/>
    <cellStyle name="强调文字颜色 4 7 2 4" xfId="52240"/>
    <cellStyle name="强调文字颜色 4 7 2 5" xfId="52241"/>
    <cellStyle name="强调文字颜色 4 7 2 6" xfId="52242"/>
    <cellStyle name="强调文字颜色 4 7 2 7" xfId="52243"/>
    <cellStyle name="强调文字颜色 4 7 2 8" xfId="52244"/>
    <cellStyle name="强调文字颜色 4 7 3" xfId="52245"/>
    <cellStyle name="强调文字颜色 4 7 3 2" xfId="52246"/>
    <cellStyle name="强调文字颜色 4 7 4" xfId="52247"/>
    <cellStyle name="强调文字颜色 4 7 5" xfId="52248"/>
    <cellStyle name="强调文字颜色 4 7 6" xfId="52249"/>
    <cellStyle name="强调文字颜色 4 7 7" xfId="52250"/>
    <cellStyle name="强调文字颜色 4 7 8" xfId="52251"/>
    <cellStyle name="强调文字颜色 4 8" xfId="52252"/>
    <cellStyle name="强调文字颜色 4 8 2" xfId="52253"/>
    <cellStyle name="强调文字颜色 4 8 2 2" xfId="52254"/>
    <cellStyle name="强调文字颜色 4 8 2 2 2" xfId="52255"/>
    <cellStyle name="强调文字颜色 4 8 2 3" xfId="52256"/>
    <cellStyle name="强调文字颜色 4 8 2 4" xfId="52257"/>
    <cellStyle name="强调文字颜色 4 8 2 5" xfId="52258"/>
    <cellStyle name="强调文字颜色 4 8 2 6" xfId="52259"/>
    <cellStyle name="强调文字颜色 4 8 2 7" xfId="52260"/>
    <cellStyle name="强调文字颜色 4 8 2 8" xfId="52261"/>
    <cellStyle name="强调文字颜色 4 8 3" xfId="52262"/>
    <cellStyle name="强调文字颜色 4 8 3 2" xfId="52263"/>
    <cellStyle name="强调文字颜色 4 8 4" xfId="52264"/>
    <cellStyle name="强调文字颜色 4 8 5" xfId="52265"/>
    <cellStyle name="强调文字颜色 4 8 6" xfId="52266"/>
    <cellStyle name="强调文字颜色 4 9" xfId="52267"/>
    <cellStyle name="强调文字颜色 4 9 2" xfId="52268"/>
    <cellStyle name="强调文字颜色 4 9 2 2" xfId="52269"/>
    <cellStyle name="强调文字颜色 4 9 2 2 2" xfId="52270"/>
    <cellStyle name="强调文字颜色 4 9 2 3" xfId="52271"/>
    <cellStyle name="强调文字颜色 4 9 2 4" xfId="52272"/>
    <cellStyle name="强调文字颜色 4 9 2 5" xfId="52273"/>
    <cellStyle name="强调文字颜色 4 9 2 7" xfId="52274"/>
    <cellStyle name="强调文字颜色 4 9 2 8" xfId="52275"/>
    <cellStyle name="强调文字颜色 4 9 3" xfId="52276"/>
    <cellStyle name="强调文字颜色 4 9 3 2" xfId="52277"/>
    <cellStyle name="强调文字颜色 4 9 4" xfId="52278"/>
    <cellStyle name="强调文字颜色 4 9 5" xfId="52279"/>
    <cellStyle name="强调文字颜色 4 9 6" xfId="52280"/>
    <cellStyle name="强调文字颜色 4 9 7" xfId="52281"/>
    <cellStyle name="强调文字颜色 4 9 8" xfId="52282"/>
    <cellStyle name="强调文字颜色 5 10 2" xfId="52283"/>
    <cellStyle name="强调文字颜色 5 10 2 2" xfId="52284"/>
    <cellStyle name="强调文字颜色 5 10 3" xfId="52285"/>
    <cellStyle name="强调文字颜色 5 10 4" xfId="52286"/>
    <cellStyle name="强调文字颜色 5 10 5" xfId="52287"/>
    <cellStyle name="强调文字颜色 5 10 6" xfId="52288"/>
    <cellStyle name="强调文字颜色 5 10 7" xfId="52289"/>
    <cellStyle name="强调文字颜色 5 10 8" xfId="52290"/>
    <cellStyle name="强调文字颜色 5 11" xfId="52291"/>
    <cellStyle name="强调文字颜色 5 11 2" xfId="52292"/>
    <cellStyle name="强调文字颜色 5 12" xfId="52293"/>
    <cellStyle name="强调文字颜色 5 13" xfId="52294"/>
    <cellStyle name="强调文字颜色 5 13 2" xfId="52295"/>
    <cellStyle name="强调文字颜色 5 14" xfId="52296"/>
    <cellStyle name="强调文字颜色 5 14 2" xfId="52297"/>
    <cellStyle name="强调文字颜色 5 15" xfId="52298"/>
    <cellStyle name="强调文字颜色 5 15 2" xfId="52299"/>
    <cellStyle name="强调文字颜色 5 16" xfId="52300"/>
    <cellStyle name="强调文字颜色 5 2" xfId="52301"/>
    <cellStyle name="强调文字颜色 5 2 2 3" xfId="52302"/>
    <cellStyle name="强调文字颜色 5 2 2 4" xfId="52303"/>
    <cellStyle name="强调文字颜色 5 2 2 5" xfId="52304"/>
    <cellStyle name="输入 3 2 2 7" xfId="52305"/>
    <cellStyle name="强调文字颜色 5 2 3 3" xfId="52306"/>
    <cellStyle name="强调文字颜色 5 2 3 4" xfId="52307"/>
    <cellStyle name="强调文字颜色 5 2 3 5" xfId="52308"/>
    <cellStyle name="强调文字颜色 5 2 7" xfId="52309"/>
    <cellStyle name="强调文字颜色 5 3" xfId="52310"/>
    <cellStyle name="强调文字颜色 5 3 2 2 2" xfId="52311"/>
    <cellStyle name="强调文字颜色 5 4" xfId="52312"/>
    <cellStyle name="强调文字颜色 5 4 10" xfId="52313"/>
    <cellStyle name="强调文字颜色 5 4 11" xfId="52314"/>
    <cellStyle name="强调文字颜色 5 4 2 2 2" xfId="52315"/>
    <cellStyle name="强调文字颜色 5 4 2 3" xfId="52316"/>
    <cellStyle name="强调文字颜色 5 4 2 4" xfId="52317"/>
    <cellStyle name="强调文字颜色 5 4 2 5" xfId="52318"/>
    <cellStyle name="强调文字颜色 5 4 2 7" xfId="52319"/>
    <cellStyle name="强调文字颜色 5 4 2 8" xfId="52320"/>
    <cellStyle name="强调文字颜色 5 4 7" xfId="52321"/>
    <cellStyle name="强调文字颜色 5 4 8" xfId="52322"/>
    <cellStyle name="强调文字颜色 5 4 9" xfId="52323"/>
    <cellStyle name="强调文字颜色 5 5" xfId="52324"/>
    <cellStyle name="强调文字颜色 5 5 2 2 2" xfId="52325"/>
    <cellStyle name="强调文字颜色 5 5 2 3" xfId="52326"/>
    <cellStyle name="强调文字颜色 5 5 2 4" xfId="52327"/>
    <cellStyle name="强调文字颜色 5 5 2 5" xfId="52328"/>
    <cellStyle name="强调文字颜色 5 5 2 6" xfId="52329"/>
    <cellStyle name="强调文字颜色 5 5 2 7" xfId="52330"/>
    <cellStyle name="强调文字颜色 5 5 2 8" xfId="52331"/>
    <cellStyle name="强调文字颜色 5 5 7" xfId="52332"/>
    <cellStyle name="强调文字颜色 5 5 8" xfId="52333"/>
    <cellStyle name="强调文字颜色 5 6" xfId="52334"/>
    <cellStyle name="强调文字颜色 5 6 2 2 2" xfId="52335"/>
    <cellStyle name="强调文字颜色 5 6 2 3" xfId="52336"/>
    <cellStyle name="强调文字颜色 5 6 2 4" xfId="52337"/>
    <cellStyle name="强调文字颜色 5 6 2 5" xfId="52338"/>
    <cellStyle name="强调文字颜色 5 6 2 6" xfId="52339"/>
    <cellStyle name="强调文字颜色 5 6 2 7" xfId="52340"/>
    <cellStyle name="强调文字颜色 5 6 2 8" xfId="52341"/>
    <cellStyle name="强调文字颜色 5 6 7" xfId="52342"/>
    <cellStyle name="强调文字颜色 5 6 8" xfId="52343"/>
    <cellStyle name="强调文字颜色 5 7" xfId="52344"/>
    <cellStyle name="强调文字颜色 5 7 2 2 2" xfId="52345"/>
    <cellStyle name="强调文字颜色 5 7 2 3" xfId="52346"/>
    <cellStyle name="强调文字颜色 5 7 2 4" xfId="52347"/>
    <cellStyle name="强调文字颜色 5 7 2 5" xfId="52348"/>
    <cellStyle name="强调文字颜色 5 7 2 6" xfId="52349"/>
    <cellStyle name="强调文字颜色 5 7 2 7" xfId="52350"/>
    <cellStyle name="强调文字颜色 5 7 2 8" xfId="52351"/>
    <cellStyle name="强调文字颜色 5 7 7" xfId="52352"/>
    <cellStyle name="强调文字颜色 5 7 8" xfId="52353"/>
    <cellStyle name="强调文字颜色 5 8" xfId="52354"/>
    <cellStyle name="强调文字颜色 5 8 2 2 2" xfId="52355"/>
    <cellStyle name="强调文字颜色 5 8 2 3" xfId="52356"/>
    <cellStyle name="强调文字颜色 5 8 2 4" xfId="52357"/>
    <cellStyle name="强调文字颜色 5 8 2 5" xfId="52358"/>
    <cellStyle name="强调文字颜色 5 8 2 6" xfId="52359"/>
    <cellStyle name="强调文字颜色 5 8 2 7" xfId="52360"/>
    <cellStyle name="强调文字颜色 5 8 2 8" xfId="52361"/>
    <cellStyle name="强调文字颜色 5 9" xfId="52362"/>
    <cellStyle name="强调文字颜色 5 9 2 2 2" xfId="52363"/>
    <cellStyle name="强调文字颜色 5 9 2 3" xfId="52364"/>
    <cellStyle name="强调文字颜色 5 9 2 4" xfId="52365"/>
    <cellStyle name="强调文字颜色 5 9 2 5" xfId="52366"/>
    <cellStyle name="强调文字颜色 5 9 2 7" xfId="52367"/>
    <cellStyle name="强调文字颜色 5 9 2 8" xfId="52368"/>
    <cellStyle name="强调文字颜色 5 9 7" xfId="52369"/>
    <cellStyle name="强调文字颜色 5 9 8" xfId="52370"/>
    <cellStyle name="强调文字颜色 6 10 2 2" xfId="52371"/>
    <cellStyle name="强调文字颜色 6 10 3" xfId="52372"/>
    <cellStyle name="强调文字颜色 6 10 4" xfId="52373"/>
    <cellStyle name="强调文字颜色 6 10 5" xfId="52374"/>
    <cellStyle name="强调文字颜色 6 10 6" xfId="52375"/>
    <cellStyle name="强调文字颜色 6 10 7" xfId="52376"/>
    <cellStyle name="强调文字颜色 6 10 8" xfId="52377"/>
    <cellStyle name="强调文字颜色 6 11" xfId="52378"/>
    <cellStyle name="强调文字颜色 6 12" xfId="52379"/>
    <cellStyle name="强调文字颜色 6 12 2" xfId="52380"/>
    <cellStyle name="强调文字颜色 6 13" xfId="52381"/>
    <cellStyle name="强调文字颜色 6 13 2" xfId="52382"/>
    <cellStyle name="强调文字颜色 6 14" xfId="52383"/>
    <cellStyle name="强调文字颜色 6 14 2" xfId="52384"/>
    <cellStyle name="强调文字颜色 6 15" xfId="52385"/>
    <cellStyle name="强调文字颜色 6 15 2" xfId="52386"/>
    <cellStyle name="强调文字颜色 6 16" xfId="52387"/>
    <cellStyle name="强调文字颜色 6 2" xfId="52388"/>
    <cellStyle name="强调文字颜色 6 2 2" xfId="52389"/>
    <cellStyle name="强调文字颜色 6 2 2 2" xfId="52390"/>
    <cellStyle name="强调文字颜色 6 2 2 3" xfId="52391"/>
    <cellStyle name="强调文字颜色 6 2 2 4" xfId="52392"/>
    <cellStyle name="强调文字颜色 6 2 2 5" xfId="52393"/>
    <cellStyle name="强调文字颜色 6 2 3" xfId="52394"/>
    <cellStyle name="输入 4 2 2 6" xfId="52395"/>
    <cellStyle name="强调文字颜色 6 2 3 2" xfId="52396"/>
    <cellStyle name="强调文字颜色 6 2 3 3" xfId="52397"/>
    <cellStyle name="强调文字颜色 6 2 3 4" xfId="52398"/>
    <cellStyle name="强调文字颜色 6 2 3 5" xfId="52399"/>
    <cellStyle name="强调文字颜色 6 2 4" xfId="52400"/>
    <cellStyle name="强调文字颜色 6 2 5" xfId="52401"/>
    <cellStyle name="强调文字颜色 6 2 6" xfId="52402"/>
    <cellStyle name="强调文字颜色 6 2 7" xfId="52403"/>
    <cellStyle name="强调文字颜色 6 3" xfId="52404"/>
    <cellStyle name="强调文字颜色 6 3 2" xfId="52405"/>
    <cellStyle name="强调文字颜色 6 3 2 2" xfId="52406"/>
    <cellStyle name="强调文字颜色 6 3 2 2 2" xfId="52407"/>
    <cellStyle name="强调文字颜色 6 3 3" xfId="52408"/>
    <cellStyle name="强调文字颜色 6 3 4" xfId="52409"/>
    <cellStyle name="强调文字颜色 6 3 5" xfId="52410"/>
    <cellStyle name="强调文字颜色 6 4" xfId="52411"/>
    <cellStyle name="强调文字颜色 6 4 10" xfId="52412"/>
    <cellStyle name="强调文字颜色 6 4 11" xfId="52413"/>
    <cellStyle name="强调文字颜色 6 4 2" xfId="52414"/>
    <cellStyle name="强调文字颜色 6 4 2 2" xfId="52415"/>
    <cellStyle name="强调文字颜色 6 4 2 2 2" xfId="52416"/>
    <cellStyle name="强调文字颜色 6 4 2 3" xfId="52417"/>
    <cellStyle name="强调文字颜色 6 4 2 4" xfId="52418"/>
    <cellStyle name="强调文字颜色 6 4 2 5" xfId="52419"/>
    <cellStyle name="强调文字颜色 6 4 2 7" xfId="52420"/>
    <cellStyle name="强调文字颜色 6 4 2 8" xfId="52421"/>
    <cellStyle name="强调文字颜色 6 4 3" xfId="52422"/>
    <cellStyle name="强调文字颜色 6 4 4" xfId="52423"/>
    <cellStyle name="强调文字颜色 6 4 5" xfId="52424"/>
    <cellStyle name="强调文字颜色 6 4 6" xfId="52425"/>
    <cellStyle name="强调文字颜色 6 4 7" xfId="52426"/>
    <cellStyle name="强调文字颜色 6 4 8" xfId="52427"/>
    <cellStyle name="强调文字颜色 6 4 9" xfId="52428"/>
    <cellStyle name="强调文字颜色 6 5" xfId="52429"/>
    <cellStyle name="强调文字颜色 6 5 2" xfId="52430"/>
    <cellStyle name="强调文字颜色 6 5 2 2" xfId="52431"/>
    <cellStyle name="强调文字颜色 6 5 2 2 2" xfId="52432"/>
    <cellStyle name="强调文字颜色 6 5 2 3" xfId="52433"/>
    <cellStyle name="强调文字颜色 6 5 2 4" xfId="52434"/>
    <cellStyle name="强调文字颜色 6 5 2 5" xfId="52435"/>
    <cellStyle name="强调文字颜色 6 5 2 6" xfId="52436"/>
    <cellStyle name="强调文字颜色 6 5 2 7" xfId="52437"/>
    <cellStyle name="强调文字颜色 6 5 2 8" xfId="52438"/>
    <cellStyle name="强调文字颜色 6 5 3" xfId="52439"/>
    <cellStyle name="强调文字颜色 6 5 3 2" xfId="52440"/>
    <cellStyle name="强调文字颜色 6 5 4" xfId="52441"/>
    <cellStyle name="强调文字颜色 6 5 5" xfId="52442"/>
    <cellStyle name="强调文字颜色 6 5 6" xfId="52443"/>
    <cellStyle name="强调文字颜色 6 5 7" xfId="52444"/>
    <cellStyle name="强调文字颜色 6 5 8" xfId="52445"/>
    <cellStyle name="强调文字颜色 6 6" xfId="52446"/>
    <cellStyle name="强调文字颜色 6 6 2 2" xfId="52447"/>
    <cellStyle name="强调文字颜色 6 6 2 2 2" xfId="52448"/>
    <cellStyle name="强调文字颜色 6 6 2 3" xfId="52449"/>
    <cellStyle name="强调文字颜色 6 6 2 4" xfId="52450"/>
    <cellStyle name="强调文字颜色 6 6 2 5" xfId="52451"/>
    <cellStyle name="强调文字颜色 6 6 2 6" xfId="52452"/>
    <cellStyle name="强调文字颜色 6 6 2 7" xfId="52453"/>
    <cellStyle name="强调文字颜色 6 6 2 8" xfId="52454"/>
    <cellStyle name="强调文字颜色 6 6 3 2" xfId="52455"/>
    <cellStyle name="强调文字颜色 6 6 5" xfId="52456"/>
    <cellStyle name="强调文字颜色 6 6 6" xfId="52457"/>
    <cellStyle name="强调文字颜色 6 6 7" xfId="52458"/>
    <cellStyle name="强调文字颜色 6 6 8" xfId="52459"/>
    <cellStyle name="强调文字颜色 6 7" xfId="52460"/>
    <cellStyle name="强调文字颜色 6 7 2" xfId="52461"/>
    <cellStyle name="强调文字颜色 6 7 2 2" xfId="52462"/>
    <cellStyle name="强调文字颜色 6 7 2 2 2" xfId="52463"/>
    <cellStyle name="强调文字颜色 6 7 2 3" xfId="52464"/>
    <cellStyle name="强调文字颜色 6 7 2 4" xfId="52465"/>
    <cellStyle name="强调文字颜色 6 7 2 5" xfId="52466"/>
    <cellStyle name="强调文字颜色 6 7 2 6" xfId="52467"/>
    <cellStyle name="强调文字颜色 6 7 2 7" xfId="52468"/>
    <cellStyle name="强调文字颜色 6 7 2 8" xfId="52469"/>
    <cellStyle name="强调文字颜色 6 7 3" xfId="52470"/>
    <cellStyle name="强调文字颜色 6 7 3 2" xfId="52471"/>
    <cellStyle name="强调文字颜色 6 7 4" xfId="52472"/>
    <cellStyle name="强调文字颜色 6 7 5" xfId="52473"/>
    <cellStyle name="强调文字颜色 6 7 6" xfId="52474"/>
    <cellStyle name="强调文字颜色 6 7 7" xfId="52475"/>
    <cellStyle name="强调文字颜色 6 7 8" xfId="52476"/>
    <cellStyle name="强调文字颜色 6 8" xfId="52477"/>
    <cellStyle name="强调文字颜色 6 8 2" xfId="52478"/>
    <cellStyle name="强调文字颜色 6 8 2 2" xfId="52479"/>
    <cellStyle name="强调文字颜色 6 8 2 2 2" xfId="52480"/>
    <cellStyle name="强调文字颜色 6 8 2 3" xfId="52481"/>
    <cellStyle name="强调文字颜色 6 8 2 4" xfId="52482"/>
    <cellStyle name="强调文字颜色 6 8 2 5" xfId="52483"/>
    <cellStyle name="强调文字颜色 6 8 2 6" xfId="52484"/>
    <cellStyle name="强调文字颜色 6 8 2 7" xfId="52485"/>
    <cellStyle name="强调文字颜色 6 8 2 8" xfId="52486"/>
    <cellStyle name="强调文字颜色 6 8 3" xfId="52487"/>
    <cellStyle name="强调文字颜色 6 8 3 2" xfId="52488"/>
    <cellStyle name="强调文字颜色 6 8 4" xfId="52489"/>
    <cellStyle name="强调文字颜色 6 8 5" xfId="52490"/>
    <cellStyle name="强调文字颜色 6 8 6" xfId="52491"/>
    <cellStyle name="强调文字颜色 6 8 7" xfId="52492"/>
    <cellStyle name="强调文字颜色 6 8 8" xfId="52493"/>
    <cellStyle name="强调文字颜色 6 9" xfId="52494"/>
    <cellStyle name="强调文字颜色 6 9 2" xfId="52495"/>
    <cellStyle name="强调文字颜色 6 9 2 2" xfId="52496"/>
    <cellStyle name="强调文字颜色 6 9 2 2 2" xfId="52497"/>
    <cellStyle name="强调文字颜色 6 9 2 3" xfId="52498"/>
    <cellStyle name="强调文字颜色 6 9 2 4" xfId="52499"/>
    <cellStyle name="强调文字颜色 6 9 2 5" xfId="52500"/>
    <cellStyle name="强调文字颜色 6 9 2 7" xfId="52501"/>
    <cellStyle name="强调文字颜色 6 9 2 8" xfId="52502"/>
    <cellStyle name="强调文字颜色 6 9 3" xfId="52503"/>
    <cellStyle name="强调文字颜色 6 9 3 2" xfId="52504"/>
    <cellStyle name="强调文字颜色 6 9 4" xfId="52505"/>
    <cellStyle name="强调文字颜色 6 9 5" xfId="52506"/>
    <cellStyle name="强调文字颜色 6 9 6" xfId="52507"/>
    <cellStyle name="强调文字颜色 6 9 7" xfId="52508"/>
    <cellStyle name="强调文字颜色 6 9 8" xfId="52509"/>
    <cellStyle name="适中 10" xfId="52510"/>
    <cellStyle name="适中 10 2" xfId="52511"/>
    <cellStyle name="适中 11" xfId="52512"/>
    <cellStyle name="适中 11 2" xfId="52513"/>
    <cellStyle name="适中 12" xfId="52514"/>
    <cellStyle name="适中 12 2" xfId="52515"/>
    <cellStyle name="适中 13" xfId="52516"/>
    <cellStyle name="适中 13 2" xfId="52517"/>
    <cellStyle name="适中 14 2" xfId="52518"/>
    <cellStyle name="适中 15" xfId="52519"/>
    <cellStyle name="适中 16" xfId="52520"/>
    <cellStyle name="适中 2 2 2" xfId="52521"/>
    <cellStyle name="适中 2 2 3" xfId="52522"/>
    <cellStyle name="适中 2 2 5" xfId="52523"/>
    <cellStyle name="适中 2 3" xfId="52524"/>
    <cellStyle name="适中 2 3 2" xfId="52525"/>
    <cellStyle name="适中 2 3 3" xfId="52526"/>
    <cellStyle name="适中 2 4" xfId="52527"/>
    <cellStyle name="适中 2 5" xfId="52528"/>
    <cellStyle name="适中 2 6" xfId="52529"/>
    <cellStyle name="适中 2 7" xfId="52530"/>
    <cellStyle name="适中 3 2" xfId="52531"/>
    <cellStyle name="适中 3 2 2" xfId="52532"/>
    <cellStyle name="适中 3 2 2 2" xfId="52533"/>
    <cellStyle name="适中 3 3" xfId="52534"/>
    <cellStyle name="适中 3 4" xfId="52535"/>
    <cellStyle name="适中 3 5" xfId="52536"/>
    <cellStyle name="适中 4 2" xfId="52537"/>
    <cellStyle name="适中 4 3" xfId="52538"/>
    <cellStyle name="适中 4 4" xfId="52539"/>
    <cellStyle name="适中 4 5" xfId="52540"/>
    <cellStyle name="适中 5" xfId="52541"/>
    <cellStyle name="适中 5 2" xfId="52542"/>
    <cellStyle name="适中 6" xfId="52543"/>
    <cellStyle name="适中 6 2" xfId="52544"/>
    <cellStyle name="适中 7" xfId="52545"/>
    <cellStyle name="适中 7 2" xfId="52546"/>
    <cellStyle name="适中 8" xfId="52547"/>
    <cellStyle name="适中 9" xfId="52548"/>
    <cellStyle name="适中 9 2" xfId="52549"/>
    <cellStyle name="输出 10" xfId="52550"/>
    <cellStyle name="输出 10 2" xfId="52551"/>
    <cellStyle name="输出 10 2 2" xfId="52552"/>
    <cellStyle name="输出 10 2 3" xfId="52553"/>
    <cellStyle name="输出 10 2 4" xfId="52554"/>
    <cellStyle name="输出 10 2 5" xfId="52555"/>
    <cellStyle name="输出 10 2 6" xfId="52556"/>
    <cellStyle name="输出 10 3" xfId="52557"/>
    <cellStyle name="输出 10 3 2" xfId="52558"/>
    <cellStyle name="输出 10 3 3" xfId="52559"/>
    <cellStyle name="输出 10 3 4" xfId="52560"/>
    <cellStyle name="输出 10 3 5" xfId="52561"/>
    <cellStyle name="输出 10 4" xfId="52562"/>
    <cellStyle name="输出 10 4 2" xfId="52563"/>
    <cellStyle name="输出 10 4 3" xfId="52564"/>
    <cellStyle name="输出 10 4 4" xfId="52565"/>
    <cellStyle name="输出 10 4 5" xfId="52566"/>
    <cellStyle name="输出 10 5" xfId="52567"/>
    <cellStyle name="输出 10 6" xfId="52568"/>
    <cellStyle name="输出 10 7" xfId="52569"/>
    <cellStyle name="输出 10 8" xfId="52570"/>
    <cellStyle name="输出 10 9" xfId="52571"/>
    <cellStyle name="输出 11" xfId="52572"/>
    <cellStyle name="输出 11 2" xfId="52573"/>
    <cellStyle name="输出 11 2 2" xfId="52574"/>
    <cellStyle name="输出 11 2 3" xfId="52575"/>
    <cellStyle name="输出 11 2 4" xfId="52576"/>
    <cellStyle name="输出 11 2 5" xfId="52577"/>
    <cellStyle name="输出 11 2 6" xfId="52578"/>
    <cellStyle name="输出 11 3" xfId="52579"/>
    <cellStyle name="输出 11 3 2" xfId="52580"/>
    <cellStyle name="输出 11 3 3" xfId="52581"/>
    <cellStyle name="输出 11 3 4" xfId="52582"/>
    <cellStyle name="输出 11 3 5" xfId="52583"/>
    <cellStyle name="输出 11 3 6" xfId="52584"/>
    <cellStyle name="输出 11 4" xfId="52585"/>
    <cellStyle name="输出 11 4 2" xfId="52586"/>
    <cellStyle name="输出 11 4 3" xfId="52587"/>
    <cellStyle name="输出 11 4 4" xfId="52588"/>
    <cellStyle name="输出 11 4 5" xfId="52589"/>
    <cellStyle name="输出 11 4 6" xfId="52590"/>
    <cellStyle name="输出 11 5" xfId="52591"/>
    <cellStyle name="输出 11 6" xfId="52592"/>
    <cellStyle name="输出 11 7" xfId="52593"/>
    <cellStyle name="输出 11 8" xfId="52594"/>
    <cellStyle name="输出 11 9" xfId="52595"/>
    <cellStyle name="输出 12" xfId="52596"/>
    <cellStyle name="输出 12 2" xfId="52597"/>
    <cellStyle name="输出 12 2 2" xfId="52598"/>
    <cellStyle name="输出 12 2 3" xfId="52599"/>
    <cellStyle name="输出 12 2 4" xfId="52600"/>
    <cellStyle name="输出 12 2 5" xfId="52601"/>
    <cellStyle name="输出 12 2 6" xfId="52602"/>
    <cellStyle name="输出 12 3" xfId="52603"/>
    <cellStyle name="输出 12 3 2" xfId="52604"/>
    <cellStyle name="输出 12 3 3" xfId="52605"/>
    <cellStyle name="输出 12 3 4" xfId="52606"/>
    <cellStyle name="输出 12 3 5" xfId="52607"/>
    <cellStyle name="输出 12 3 6" xfId="52608"/>
    <cellStyle name="输出 12 4" xfId="52609"/>
    <cellStyle name="输出 12 4 2" xfId="52610"/>
    <cellStyle name="输出 12 4 3" xfId="52611"/>
    <cellStyle name="输出 12 4 4" xfId="52612"/>
    <cellStyle name="输出 12 4 5" xfId="52613"/>
    <cellStyle name="输出 12 4 6" xfId="52614"/>
    <cellStyle name="输出 12 5" xfId="52615"/>
    <cellStyle name="输出 12 6" xfId="52616"/>
    <cellStyle name="输出 12 7" xfId="52617"/>
    <cellStyle name="输出 12 8" xfId="52618"/>
    <cellStyle name="输出 12 9" xfId="52619"/>
    <cellStyle name="输出 13" xfId="52620"/>
    <cellStyle name="输出 13 2" xfId="52621"/>
    <cellStyle name="输出 13 2 2" xfId="52622"/>
    <cellStyle name="输出 13 2 3" xfId="52623"/>
    <cellStyle name="输出 13 2 4" xfId="52624"/>
    <cellStyle name="输出 13 2 5" xfId="52625"/>
    <cellStyle name="输出 13 2 6" xfId="52626"/>
    <cellStyle name="输出 13 3" xfId="52627"/>
    <cellStyle name="输出 13 3 2" xfId="52628"/>
    <cellStyle name="输出 13 3 3" xfId="52629"/>
    <cellStyle name="输出 13 3 4" xfId="52630"/>
    <cellStyle name="输出 13 3 5" xfId="52631"/>
    <cellStyle name="输出 13 3 6" xfId="52632"/>
    <cellStyle name="输出 13 4" xfId="52633"/>
    <cellStyle name="输出 13 4 2" xfId="52634"/>
    <cellStyle name="输出 13 4 3" xfId="52635"/>
    <cellStyle name="输出 13 4 4" xfId="52636"/>
    <cellStyle name="输出 13 4 5" xfId="52637"/>
    <cellStyle name="输出 13 4 6" xfId="52638"/>
    <cellStyle name="输出 13 5" xfId="52639"/>
    <cellStyle name="输出 13 6" xfId="52640"/>
    <cellStyle name="输出 13 7" xfId="52641"/>
    <cellStyle name="输出 13 8" xfId="52642"/>
    <cellStyle name="输出 13 9" xfId="52643"/>
    <cellStyle name="输出 14" xfId="52644"/>
    <cellStyle name="输出 14 2" xfId="52645"/>
    <cellStyle name="输出 14 2 2" xfId="52646"/>
    <cellStyle name="输出 14 2 3" xfId="52647"/>
    <cellStyle name="输出 14 2 4" xfId="52648"/>
    <cellStyle name="输出 14 2 5" xfId="52649"/>
    <cellStyle name="输出 14 2 6" xfId="52650"/>
    <cellStyle name="输出 14 3" xfId="52651"/>
    <cellStyle name="输出 14 3 2" xfId="52652"/>
    <cellStyle name="输出 14 3 3" xfId="52653"/>
    <cellStyle name="输出 14 3 4" xfId="52654"/>
    <cellStyle name="输出 14 3 5" xfId="52655"/>
    <cellStyle name="输出 14 3 6" xfId="52656"/>
    <cellStyle name="输出 14 4" xfId="52657"/>
    <cellStyle name="输出 14 4 2" xfId="52658"/>
    <cellStyle name="输出 14 4 3" xfId="52659"/>
    <cellStyle name="输出 14 4 4" xfId="52660"/>
    <cellStyle name="输出 14 4 5" xfId="52661"/>
    <cellStyle name="输出 14 4 6" xfId="52662"/>
    <cellStyle name="输出 14 5" xfId="52663"/>
    <cellStyle name="输出 14 6" xfId="52664"/>
    <cellStyle name="输出 14 7" xfId="52665"/>
    <cellStyle name="输出 14 8" xfId="52666"/>
    <cellStyle name="输出 14 9" xfId="52667"/>
    <cellStyle name="输出 15" xfId="52668"/>
    <cellStyle name="输出 15 2" xfId="52669"/>
    <cellStyle name="输出 15 2 2" xfId="52670"/>
    <cellStyle name="输出 15 2 3" xfId="52671"/>
    <cellStyle name="输出 15 2 4" xfId="52672"/>
    <cellStyle name="输出 15 2 5" xfId="52673"/>
    <cellStyle name="输出 15 2 6" xfId="52674"/>
    <cellStyle name="输出 15 3" xfId="52675"/>
    <cellStyle name="输出 15 3 2" xfId="52676"/>
    <cellStyle name="输出 15 3 3" xfId="52677"/>
    <cellStyle name="输出 15 3 4" xfId="52678"/>
    <cellStyle name="输出 15 3 5" xfId="52679"/>
    <cellStyle name="输出 15 3 6" xfId="52680"/>
    <cellStyle name="输出 15 4" xfId="52681"/>
    <cellStyle name="输出 15 4 2" xfId="52682"/>
    <cellStyle name="输出 15 4 3" xfId="52683"/>
    <cellStyle name="输出 15 4 4" xfId="52684"/>
    <cellStyle name="输出 15 4 5" xfId="52685"/>
    <cellStyle name="输出 15 4 6" xfId="52686"/>
    <cellStyle name="输出 15 5" xfId="52687"/>
    <cellStyle name="输出 15 6" xfId="52688"/>
    <cellStyle name="输出 15 7" xfId="52689"/>
    <cellStyle name="输出 15 8" xfId="52690"/>
    <cellStyle name="输出 16" xfId="52691"/>
    <cellStyle name="输出 2" xfId="52692"/>
    <cellStyle name="输出 2 10" xfId="52693"/>
    <cellStyle name="输出 2 11" xfId="52694"/>
    <cellStyle name="输出 2 12" xfId="52695"/>
    <cellStyle name="输出 2 13" xfId="52696"/>
    <cellStyle name="输出 2 14" xfId="52697"/>
    <cellStyle name="输出 2 2" xfId="52698"/>
    <cellStyle name="输出 2 2 10" xfId="52699"/>
    <cellStyle name="输出 2 2 11" xfId="52700"/>
    <cellStyle name="输出 2 2 12" xfId="52701"/>
    <cellStyle name="输出 2 2 2" xfId="52702"/>
    <cellStyle name="输出 2 2 2 2" xfId="52703"/>
    <cellStyle name="输出 2 2 2 2 2" xfId="52704"/>
    <cellStyle name="输出 2 2 2 2 3" xfId="52705"/>
    <cellStyle name="输出 2 2 2 2 4" xfId="52706"/>
    <cellStyle name="输出 2 2 2 2 5" xfId="52707"/>
    <cellStyle name="输出 2 2 2 2 6" xfId="52708"/>
    <cellStyle name="输出 2 2 2 3" xfId="52709"/>
    <cellStyle name="输出 2 2 2 4" xfId="52710"/>
    <cellStyle name="输出 2 2 2 5" xfId="52711"/>
    <cellStyle name="输出 2 2 2 6" xfId="52712"/>
    <cellStyle name="输出 2 2 2 7" xfId="52713"/>
    <cellStyle name="输出 2 2 3" xfId="52714"/>
    <cellStyle name="输出 2 2 4" xfId="52715"/>
    <cellStyle name="输出 2 2 4 2" xfId="52716"/>
    <cellStyle name="输出 2 2 4 3" xfId="52717"/>
    <cellStyle name="输出 2 2 4 4" xfId="52718"/>
    <cellStyle name="输出 2 2 4 5" xfId="52719"/>
    <cellStyle name="输出 2 2 4 6" xfId="52720"/>
    <cellStyle name="输出 2 2 5" xfId="52721"/>
    <cellStyle name="输出 2 2 5 2" xfId="52722"/>
    <cellStyle name="输出 2 2 5 3" xfId="52723"/>
    <cellStyle name="输出 2 2 5 4" xfId="52724"/>
    <cellStyle name="输出 2 2 5 5" xfId="52725"/>
    <cellStyle name="输出 2 2 5 6" xfId="52726"/>
    <cellStyle name="输出 2 2 6" xfId="52727"/>
    <cellStyle name="输出 2 2 6 2" xfId="52728"/>
    <cellStyle name="输出 2 2 6 3" xfId="52729"/>
    <cellStyle name="输出 2 2 6 4" xfId="52730"/>
    <cellStyle name="输出 2 2 6 5" xfId="52731"/>
    <cellStyle name="输出 2 2 6 6" xfId="52732"/>
    <cellStyle name="输出 2 2 7" xfId="52733"/>
    <cellStyle name="输出 2 2 7 2" xfId="52734"/>
    <cellStyle name="输出 2 2 7 3" xfId="52735"/>
    <cellStyle name="输出 2 2 7 4" xfId="52736"/>
    <cellStyle name="输出 2 2 7 5" xfId="52737"/>
    <cellStyle name="输出 2 2 7 6" xfId="52738"/>
    <cellStyle name="输出 2 2 8" xfId="52739"/>
    <cellStyle name="输出 2 2 9" xfId="52740"/>
    <cellStyle name="输出 2 3" xfId="52741"/>
    <cellStyle name="输出 2 3 10" xfId="52742"/>
    <cellStyle name="输出 2 3 2" xfId="52743"/>
    <cellStyle name="输出 2 3 2 2" xfId="52744"/>
    <cellStyle name="输出 2 3 2 3" xfId="52745"/>
    <cellStyle name="输出 2 3 2 4" xfId="52746"/>
    <cellStyle name="输出 2 3 2 5" xfId="52747"/>
    <cellStyle name="输出 2 3 2 6" xfId="52748"/>
    <cellStyle name="输出 2 3 3" xfId="52749"/>
    <cellStyle name="输出 2 3 4" xfId="52750"/>
    <cellStyle name="输出 2 3 4 2" xfId="52751"/>
    <cellStyle name="输出 2 3 4 3" xfId="52752"/>
    <cellStyle name="输出 2 3 4 4" xfId="52753"/>
    <cellStyle name="输出 2 3 4 5" xfId="52754"/>
    <cellStyle name="输出 2 3 4 6" xfId="52755"/>
    <cellStyle name="输出 2 3 5" xfId="52756"/>
    <cellStyle name="输出 2 3 5 2" xfId="52757"/>
    <cellStyle name="输出 2 3 5 3" xfId="52758"/>
    <cellStyle name="输出 2 3 5 4" xfId="52759"/>
    <cellStyle name="输出 2 3 5 5" xfId="52760"/>
    <cellStyle name="输出 2 3 5 6" xfId="52761"/>
    <cellStyle name="输出 2 3 6" xfId="52762"/>
    <cellStyle name="输出 2 3 7" xfId="52763"/>
    <cellStyle name="输出 2 3 8" xfId="52764"/>
    <cellStyle name="输出 2 3 9" xfId="52765"/>
    <cellStyle name="输出 2 4" xfId="52766"/>
    <cellStyle name="输出 2 4 2" xfId="52767"/>
    <cellStyle name="输出 2 4 3" xfId="52768"/>
    <cellStyle name="输出 2 4 4" xfId="52769"/>
    <cellStyle name="输出 2 4 5" xfId="52770"/>
    <cellStyle name="输出 2 4 6" xfId="52771"/>
    <cellStyle name="输出 2 5" xfId="52772"/>
    <cellStyle name="输出 2 5 2" xfId="52773"/>
    <cellStyle name="输出 2 5 3" xfId="52774"/>
    <cellStyle name="输出 2 5 4" xfId="52775"/>
    <cellStyle name="输出 2 5 5" xfId="52776"/>
    <cellStyle name="输出 2 5 6" xfId="52777"/>
    <cellStyle name="输出 2 6" xfId="52778"/>
    <cellStyle name="输出 2 6 2" xfId="52779"/>
    <cellStyle name="输出 2 6 3" xfId="52780"/>
    <cellStyle name="输出 2 6 4" xfId="52781"/>
    <cellStyle name="输出 2 6 5" xfId="52782"/>
    <cellStyle name="输出 2 6 6" xfId="52783"/>
    <cellStyle name="输出 2 7" xfId="52784"/>
    <cellStyle name="输出 2 7 2" xfId="52785"/>
    <cellStyle name="输出 2 7 3" xfId="52786"/>
    <cellStyle name="输出 2 7 4" xfId="52787"/>
    <cellStyle name="输出 2 7 5" xfId="52788"/>
    <cellStyle name="输出 2 7 6" xfId="52789"/>
    <cellStyle name="输出 2 8" xfId="52790"/>
    <cellStyle name="输出 2 8 2" xfId="52791"/>
    <cellStyle name="输出 2 8 3" xfId="52792"/>
    <cellStyle name="输出 2 8 4" xfId="52793"/>
    <cellStyle name="输出 2 8 5" xfId="52794"/>
    <cellStyle name="输出 2 8 6" xfId="52795"/>
    <cellStyle name="输出 2 9" xfId="52796"/>
    <cellStyle name="输出 2 9 2" xfId="52797"/>
    <cellStyle name="输出 2 9 3" xfId="52798"/>
    <cellStyle name="输出 2 9 4" xfId="52799"/>
    <cellStyle name="输出 2 9 5" xfId="52800"/>
    <cellStyle name="输出 2 9 6" xfId="52801"/>
    <cellStyle name="输出 3" xfId="52802"/>
    <cellStyle name="输出 3 10" xfId="52803"/>
    <cellStyle name="输出 3 11" xfId="52804"/>
    <cellStyle name="输出 3 12" xfId="52805"/>
    <cellStyle name="输出 3 2" xfId="52806"/>
    <cellStyle name="输出 3 2 10" xfId="52807"/>
    <cellStyle name="输出 3 2 2" xfId="52808"/>
    <cellStyle name="输出 3 2 2 2" xfId="52809"/>
    <cellStyle name="输出 3 2 2 2 2" xfId="52810"/>
    <cellStyle name="输出 3 2 2 2 3" xfId="52811"/>
    <cellStyle name="输出 3 2 2 2 4" xfId="52812"/>
    <cellStyle name="输出 3 2 2 2 5" xfId="52813"/>
    <cellStyle name="输出 3 2 2 2 6" xfId="52814"/>
    <cellStyle name="输出 3 2 2 3" xfId="52815"/>
    <cellStyle name="输出 3 2 2 4" xfId="52816"/>
    <cellStyle name="输出 3 2 2 5" xfId="52817"/>
    <cellStyle name="输出 3 2 2 6" xfId="52818"/>
    <cellStyle name="输出 3 2 2 7" xfId="52819"/>
    <cellStyle name="输出 3 2 3" xfId="52820"/>
    <cellStyle name="输出 3 2 4" xfId="52821"/>
    <cellStyle name="输出 3 2 4 2" xfId="52822"/>
    <cellStyle name="输出 3 2 4 3" xfId="52823"/>
    <cellStyle name="输出 3 2 4 4" xfId="52824"/>
    <cellStyle name="输出 3 2 4 5" xfId="52825"/>
    <cellStyle name="输出 3 2 4 6" xfId="52826"/>
    <cellStyle name="输出 3 2 5" xfId="52827"/>
    <cellStyle name="输出 3 2 5 2" xfId="52828"/>
    <cellStyle name="输出 3 2 5 3" xfId="52829"/>
    <cellStyle name="输出 3 2 5 4" xfId="52830"/>
    <cellStyle name="输出 3 2 5 5" xfId="52831"/>
    <cellStyle name="输出 3 2 5 6" xfId="52832"/>
    <cellStyle name="输出 3 2 6" xfId="52833"/>
    <cellStyle name="输出 3 2 7" xfId="52834"/>
    <cellStyle name="输出 3 2 8" xfId="52835"/>
    <cellStyle name="输出 3 2 9" xfId="52836"/>
    <cellStyle name="输出 3 3" xfId="52837"/>
    <cellStyle name="输出 3 3 2" xfId="52838"/>
    <cellStyle name="输出 3 3 2 2" xfId="52839"/>
    <cellStyle name="输出 3 3 2 3" xfId="52840"/>
    <cellStyle name="输出 3 3 2 4" xfId="52841"/>
    <cellStyle name="输出 3 3 2 5" xfId="52842"/>
    <cellStyle name="输出 3 3 2 6" xfId="52843"/>
    <cellStyle name="输出 3 3 3" xfId="52844"/>
    <cellStyle name="输出 3 3 4" xfId="52845"/>
    <cellStyle name="输出 3 3 5" xfId="52846"/>
    <cellStyle name="输出 3 3 6" xfId="52847"/>
    <cellStyle name="输出 3 3 7" xfId="52848"/>
    <cellStyle name="输出 3 4" xfId="52849"/>
    <cellStyle name="输出 3 4 2" xfId="52850"/>
    <cellStyle name="输出 3 4 3" xfId="52851"/>
    <cellStyle name="输出 3 4 4" xfId="52852"/>
    <cellStyle name="输出 3 4 5" xfId="52853"/>
    <cellStyle name="输出 3 4 6" xfId="52854"/>
    <cellStyle name="输出 3 5" xfId="52855"/>
    <cellStyle name="输出 3 5 2" xfId="52856"/>
    <cellStyle name="输出 3 5 3" xfId="52857"/>
    <cellStyle name="输出 3 5 4" xfId="52858"/>
    <cellStyle name="输出 3 5 5" xfId="52859"/>
    <cellStyle name="输出 3 5 6" xfId="52860"/>
    <cellStyle name="输出 3 6 2" xfId="52861"/>
    <cellStyle name="输出 3 6 3" xfId="52862"/>
    <cellStyle name="输出 3 6 4" xfId="52863"/>
    <cellStyle name="输出 3 6 5" xfId="52864"/>
    <cellStyle name="输出 3 6 6" xfId="52865"/>
    <cellStyle name="输出 3 7" xfId="52866"/>
    <cellStyle name="输出 3 7 2" xfId="52867"/>
    <cellStyle name="输出 3 7 3" xfId="52868"/>
    <cellStyle name="输出 3 7 4" xfId="52869"/>
    <cellStyle name="输出 3 7 5" xfId="52870"/>
    <cellStyle name="输出 3 7 6" xfId="52871"/>
    <cellStyle name="输出 3 8" xfId="52872"/>
    <cellStyle name="输出 3 9" xfId="52873"/>
    <cellStyle name="输出 4" xfId="52874"/>
    <cellStyle name="输出 4 10" xfId="52875"/>
    <cellStyle name="输出 4 11" xfId="52876"/>
    <cellStyle name="输出 4 12" xfId="52877"/>
    <cellStyle name="输出 4 2" xfId="52878"/>
    <cellStyle name="输出 4 2 2" xfId="52879"/>
    <cellStyle name="输出 4 2 2 2" xfId="52880"/>
    <cellStyle name="输出 4 2 2 3" xfId="52881"/>
    <cellStyle name="输出 4 2 2 4" xfId="52882"/>
    <cellStyle name="输出 4 2 2 5" xfId="52883"/>
    <cellStyle name="输出 4 2 2 6" xfId="52884"/>
    <cellStyle name="输出 4 2 3" xfId="52885"/>
    <cellStyle name="输出 4 2 4" xfId="52886"/>
    <cellStyle name="输出 4 2 5" xfId="52887"/>
    <cellStyle name="输出 4 2 6" xfId="52888"/>
    <cellStyle name="输出 4 2 7" xfId="52889"/>
    <cellStyle name="输出 4 3" xfId="52890"/>
    <cellStyle name="输出 4 3 2" xfId="52891"/>
    <cellStyle name="输出 4 3 3" xfId="52892"/>
    <cellStyle name="输出 4 3 4" xfId="52893"/>
    <cellStyle name="输出 4 3 5" xfId="52894"/>
    <cellStyle name="输出 4 3 6" xfId="52895"/>
    <cellStyle name="输出 4 4" xfId="52896"/>
    <cellStyle name="输出 4 4 2" xfId="52897"/>
    <cellStyle name="输出 4 4 3" xfId="52898"/>
    <cellStyle name="输出 4 4 4" xfId="52899"/>
    <cellStyle name="输出 4 4 5" xfId="52900"/>
    <cellStyle name="输出 4 4 6" xfId="52901"/>
    <cellStyle name="输出 4 5" xfId="52902"/>
    <cellStyle name="输出 4 5 2" xfId="52903"/>
    <cellStyle name="输出 4 5 3" xfId="52904"/>
    <cellStyle name="输出 4 5 4" xfId="52905"/>
    <cellStyle name="输出 4 5 5" xfId="52906"/>
    <cellStyle name="输出 4 5 6" xfId="52907"/>
    <cellStyle name="输出 4 6 2" xfId="52908"/>
    <cellStyle name="输出 4 6 3" xfId="52909"/>
    <cellStyle name="输出 4 6 4" xfId="52910"/>
    <cellStyle name="输出 4 6 5" xfId="52911"/>
    <cellStyle name="输出 4 6 6" xfId="52912"/>
    <cellStyle name="输出 4 7" xfId="52913"/>
    <cellStyle name="输出 4 7 2" xfId="52914"/>
    <cellStyle name="输出 4 7 3" xfId="52915"/>
    <cellStyle name="输出 4 7 4" xfId="52916"/>
    <cellStyle name="输出 4 7 5" xfId="52917"/>
    <cellStyle name="输出 4 7 6" xfId="52918"/>
    <cellStyle name="输出 4 8" xfId="52919"/>
    <cellStyle name="输出 4 9" xfId="52920"/>
    <cellStyle name="输出 5" xfId="52921"/>
    <cellStyle name="输出 5 10" xfId="52922"/>
    <cellStyle name="输出 5 2" xfId="52923"/>
    <cellStyle name="输出 5 2 2" xfId="52924"/>
    <cellStyle name="输出 5 2 3" xfId="52925"/>
    <cellStyle name="输出 5 2 4" xfId="52926"/>
    <cellStyle name="输出 5 2 5" xfId="52927"/>
    <cellStyle name="输出 5 2 6" xfId="52928"/>
    <cellStyle name="输出 5 3" xfId="52929"/>
    <cellStyle name="输出 5 3 2" xfId="52930"/>
    <cellStyle name="输出 5 3 3" xfId="52931"/>
    <cellStyle name="输出 5 3 4" xfId="52932"/>
    <cellStyle name="输出 5 3 5" xfId="52933"/>
    <cellStyle name="输出 5 3 6" xfId="52934"/>
    <cellStyle name="输出 5 4" xfId="52935"/>
    <cellStyle name="输出 5 4 2" xfId="52936"/>
    <cellStyle name="输出 5 4 3" xfId="52937"/>
    <cellStyle name="输出 5 4 4" xfId="52938"/>
    <cellStyle name="输出 5 4 5" xfId="52939"/>
    <cellStyle name="输出 5 4 6" xfId="52940"/>
    <cellStyle name="输出 5 5" xfId="52941"/>
    <cellStyle name="输出 5 5 2" xfId="52942"/>
    <cellStyle name="输出 5 5 3" xfId="52943"/>
    <cellStyle name="输出 5 5 4" xfId="52944"/>
    <cellStyle name="输出 5 5 5" xfId="52945"/>
    <cellStyle name="输出 5 5 6" xfId="52946"/>
    <cellStyle name="输出 5 6" xfId="52947"/>
    <cellStyle name="输出 5 7" xfId="52948"/>
    <cellStyle name="输出 5 8" xfId="52949"/>
    <cellStyle name="输出 5 9" xfId="52950"/>
    <cellStyle name="输出 6" xfId="52951"/>
    <cellStyle name="输出 6 10" xfId="52952"/>
    <cellStyle name="输出 6 2" xfId="52953"/>
    <cellStyle name="输出 6 2 2" xfId="52954"/>
    <cellStyle name="输出 6 2 3" xfId="52955"/>
    <cellStyle name="输出 6 2 4" xfId="52956"/>
    <cellStyle name="输出 6 2 5" xfId="52957"/>
    <cellStyle name="输出 6 2 6" xfId="52958"/>
    <cellStyle name="输出 6 3" xfId="52959"/>
    <cellStyle name="输出 6 3 2" xfId="52960"/>
    <cellStyle name="输出 6 3 3" xfId="52961"/>
    <cellStyle name="输出 6 3 4" xfId="52962"/>
    <cellStyle name="输出 6 3 5" xfId="52963"/>
    <cellStyle name="输出 6 3 6" xfId="52964"/>
    <cellStyle name="输出 6 4" xfId="52965"/>
    <cellStyle name="输出 6 4 2" xfId="52966"/>
    <cellStyle name="输出 6 4 3" xfId="52967"/>
    <cellStyle name="输出 6 4 4" xfId="52968"/>
    <cellStyle name="输出 6 4 5" xfId="52969"/>
    <cellStyle name="输出 6 4 6" xfId="52970"/>
    <cellStyle name="输出 6 5" xfId="52971"/>
    <cellStyle name="输出 6 5 2" xfId="52972"/>
    <cellStyle name="输出 6 5 3" xfId="52973"/>
    <cellStyle name="输出 6 5 4" xfId="52974"/>
    <cellStyle name="输出 6 5 5" xfId="52975"/>
    <cellStyle name="输出 6 5 6" xfId="52976"/>
    <cellStyle name="输出 6 6" xfId="52977"/>
    <cellStyle name="输出 6 7" xfId="52978"/>
    <cellStyle name="输出 6 8" xfId="52979"/>
    <cellStyle name="输出 6 9" xfId="52980"/>
    <cellStyle name="输出 7" xfId="52981"/>
    <cellStyle name="输出 7 10" xfId="52982"/>
    <cellStyle name="输出 7 2" xfId="52983"/>
    <cellStyle name="输出 7 2 2" xfId="52984"/>
    <cellStyle name="输出 7 2 3" xfId="52985"/>
    <cellStyle name="输出 7 2 4" xfId="52986"/>
    <cellStyle name="输出 7 2 5" xfId="52987"/>
    <cellStyle name="输出 7 2 6" xfId="52988"/>
    <cellStyle name="输出 7 3" xfId="52989"/>
    <cellStyle name="输出 7 3 2" xfId="52990"/>
    <cellStyle name="输出 7 3 3" xfId="52991"/>
    <cellStyle name="输出 7 3 4" xfId="52992"/>
    <cellStyle name="输出 7 3 5" xfId="52993"/>
    <cellStyle name="输出 7 3 6" xfId="52994"/>
    <cellStyle name="输出 7 4" xfId="52995"/>
    <cellStyle name="输出 7 4 2" xfId="52996"/>
    <cellStyle name="输出 7 4 3" xfId="52997"/>
    <cellStyle name="输出 7 4 4" xfId="52998"/>
    <cellStyle name="输出 7 4 5" xfId="52999"/>
    <cellStyle name="输出 7 4 6" xfId="53000"/>
    <cellStyle name="输出 7 5" xfId="53001"/>
    <cellStyle name="输出 7 5 2" xfId="53002"/>
    <cellStyle name="输出 7 5 3" xfId="53003"/>
    <cellStyle name="输出 7 5 4" xfId="53004"/>
    <cellStyle name="输出 7 5 5" xfId="53005"/>
    <cellStyle name="输出 7 5 6" xfId="53006"/>
    <cellStyle name="输出 7 6" xfId="53007"/>
    <cellStyle name="输出 7 7" xfId="53008"/>
    <cellStyle name="输出 7 8" xfId="53009"/>
    <cellStyle name="输出 7 9" xfId="53010"/>
    <cellStyle name="输出 8" xfId="53011"/>
    <cellStyle name="输出 8 10" xfId="53012"/>
    <cellStyle name="输出 8 2" xfId="53013"/>
    <cellStyle name="输出 8 2 2" xfId="53014"/>
    <cellStyle name="输出 8 2 3" xfId="53015"/>
    <cellStyle name="输出 8 2 4" xfId="53016"/>
    <cellStyle name="输出 8 2 5" xfId="53017"/>
    <cellStyle name="输出 8 2 6" xfId="53018"/>
    <cellStyle name="输出 8 3" xfId="53019"/>
    <cellStyle name="输出 8 3 2" xfId="53020"/>
    <cellStyle name="输出 8 3 3" xfId="53021"/>
    <cellStyle name="输出 8 3 4" xfId="53022"/>
    <cellStyle name="输出 8 3 5" xfId="53023"/>
    <cellStyle name="输出 8 3 6" xfId="53024"/>
    <cellStyle name="输出 8 4" xfId="53025"/>
    <cellStyle name="输出 8 4 2" xfId="53026"/>
    <cellStyle name="输出 8 4 3" xfId="53027"/>
    <cellStyle name="输出 8 4 4" xfId="53028"/>
    <cellStyle name="输出 8 4 5" xfId="53029"/>
    <cellStyle name="输出 8 4 6" xfId="53030"/>
    <cellStyle name="输出 8 5" xfId="53031"/>
    <cellStyle name="输出 8 5 2" xfId="53032"/>
    <cellStyle name="输出 8 5 3" xfId="53033"/>
    <cellStyle name="输出 8 5 4" xfId="53034"/>
    <cellStyle name="输出 8 5 5" xfId="53035"/>
    <cellStyle name="输出 8 5 6" xfId="53036"/>
    <cellStyle name="输出 8 6" xfId="53037"/>
    <cellStyle name="输出 8 7" xfId="53038"/>
    <cellStyle name="输出 9" xfId="53039"/>
    <cellStyle name="输出 9 10" xfId="53040"/>
    <cellStyle name="输出 9 2" xfId="53041"/>
    <cellStyle name="输出 9 2 2" xfId="53042"/>
    <cellStyle name="输出 9 2 3" xfId="53043"/>
    <cellStyle name="输出 9 2 4" xfId="53044"/>
    <cellStyle name="输出 9 2 5" xfId="53045"/>
    <cellStyle name="输出 9 2 6" xfId="53046"/>
    <cellStyle name="输出 9 3" xfId="53047"/>
    <cellStyle name="输出 9 3 2" xfId="53048"/>
    <cellStyle name="输出 9 3 3" xfId="53049"/>
    <cellStyle name="输出 9 3 4" xfId="53050"/>
    <cellStyle name="输出 9 3 5" xfId="53051"/>
    <cellStyle name="输出 9 3 6" xfId="53052"/>
    <cellStyle name="输出 9 4" xfId="53053"/>
    <cellStyle name="输出 9 4 2" xfId="53054"/>
    <cellStyle name="输出 9 4 3" xfId="53055"/>
    <cellStyle name="输出 9 4 4" xfId="53056"/>
    <cellStyle name="输出 9 4 5" xfId="53057"/>
    <cellStyle name="输出 9 4 6" xfId="53058"/>
    <cellStyle name="输出 9 5" xfId="53059"/>
    <cellStyle name="输出 9 5 2" xfId="53060"/>
    <cellStyle name="输出 9 5 3" xfId="53061"/>
    <cellStyle name="输出 9 5 4" xfId="53062"/>
    <cellStyle name="输出 9 5 5" xfId="53063"/>
    <cellStyle name="输出 9 5 6" xfId="53064"/>
    <cellStyle name="输出 9 6" xfId="53065"/>
    <cellStyle name="输出 9 7" xfId="53066"/>
    <cellStyle name="输入 10" xfId="53067"/>
    <cellStyle name="输入 10 2" xfId="53068"/>
    <cellStyle name="输入 10 2 2" xfId="53069"/>
    <cellStyle name="输入 10 2 3" xfId="53070"/>
    <cellStyle name="输入 10 2 4" xfId="53071"/>
    <cellStyle name="输入 10 3" xfId="53072"/>
    <cellStyle name="输入 10 3 2" xfId="53073"/>
    <cellStyle name="输入 10 3 3" xfId="53074"/>
    <cellStyle name="输入 10 3 4" xfId="53075"/>
    <cellStyle name="输入 10 3 5" xfId="53076"/>
    <cellStyle name="输入 10 3 6" xfId="53077"/>
    <cellStyle name="输入 10 4" xfId="53078"/>
    <cellStyle name="输入 10 4 2" xfId="53079"/>
    <cellStyle name="输入 10 4 3" xfId="53080"/>
    <cellStyle name="输入 10 4 4" xfId="53081"/>
    <cellStyle name="输入 10 4 5" xfId="53082"/>
    <cellStyle name="输入 10 4 6" xfId="53083"/>
    <cellStyle name="输入 10 5" xfId="53084"/>
    <cellStyle name="输入 10 6" xfId="53085"/>
    <cellStyle name="输入 10 7" xfId="53086"/>
    <cellStyle name="输入 10 8" xfId="53087"/>
    <cellStyle name="输入 10 9" xfId="53088"/>
    <cellStyle name="输入 11" xfId="53089"/>
    <cellStyle name="输入 11 2" xfId="53090"/>
    <cellStyle name="输入 11 2 2" xfId="53091"/>
    <cellStyle name="输入 11 2 3" xfId="53092"/>
    <cellStyle name="输入 11 2 4" xfId="53093"/>
    <cellStyle name="输入 11 2 5" xfId="53094"/>
    <cellStyle name="输入 11 2 6" xfId="53095"/>
    <cellStyle name="输入 11 3" xfId="53096"/>
    <cellStyle name="输入 11 3 2" xfId="53097"/>
    <cellStyle name="输入 11 3 3" xfId="53098"/>
    <cellStyle name="输入 11 3 4" xfId="53099"/>
    <cellStyle name="输入 11 3 5" xfId="53100"/>
    <cellStyle name="输入 11 3 6" xfId="53101"/>
    <cellStyle name="输入 11 4" xfId="53102"/>
    <cellStyle name="输入 11 4 2" xfId="53103"/>
    <cellStyle name="输入 11 4 3" xfId="53104"/>
    <cellStyle name="输入 11 4 4" xfId="53105"/>
    <cellStyle name="输入 11 4 5" xfId="53106"/>
    <cellStyle name="输入 11 4 6" xfId="53107"/>
    <cellStyle name="输入 11 5" xfId="53108"/>
    <cellStyle name="输入 11 6" xfId="53109"/>
    <cellStyle name="输入 11 7" xfId="53110"/>
    <cellStyle name="输入 11 8" xfId="53111"/>
    <cellStyle name="输入 11 9" xfId="53112"/>
    <cellStyle name="输入 12" xfId="53113"/>
    <cellStyle name="输入 12 2" xfId="53114"/>
    <cellStyle name="输入 12 2 2" xfId="53115"/>
    <cellStyle name="输入 12 2 3" xfId="53116"/>
    <cellStyle name="输入 12 2 4" xfId="53117"/>
    <cellStyle name="输入 12 2 5" xfId="53118"/>
    <cellStyle name="输入 12 2 6" xfId="53119"/>
    <cellStyle name="输入 12 3" xfId="53120"/>
    <cellStyle name="输入 12 3 2" xfId="53121"/>
    <cellStyle name="输入 12 3 3" xfId="53122"/>
    <cellStyle name="输入 12 3 4" xfId="53123"/>
    <cellStyle name="输入 12 3 5" xfId="53124"/>
    <cellStyle name="输入 12 3 6" xfId="53125"/>
    <cellStyle name="输入 12 4" xfId="53126"/>
    <cellStyle name="输入 12 4 2" xfId="53127"/>
    <cellStyle name="输入 12 4 3" xfId="53128"/>
    <cellStyle name="输入 12 4 4" xfId="53129"/>
    <cellStyle name="输入 12 4 5" xfId="53130"/>
    <cellStyle name="输入 12 4 6" xfId="53131"/>
    <cellStyle name="输入 12 5" xfId="53132"/>
    <cellStyle name="输入 12 6" xfId="53133"/>
    <cellStyle name="输入 12 7" xfId="53134"/>
    <cellStyle name="输入 12 8" xfId="53135"/>
    <cellStyle name="输入 12 9" xfId="53136"/>
    <cellStyle name="输入 13" xfId="53137"/>
    <cellStyle name="输入 13 2" xfId="53138"/>
    <cellStyle name="输入 13 2 2" xfId="53139"/>
    <cellStyle name="输入 13 2 3" xfId="53140"/>
    <cellStyle name="输入 13 2 4" xfId="53141"/>
    <cellStyle name="输入 13 2 5" xfId="53142"/>
    <cellStyle name="输入 13 2 6" xfId="53143"/>
    <cellStyle name="输入 13 3" xfId="53144"/>
    <cellStyle name="输入 13 3 2" xfId="53145"/>
    <cellStyle name="输入 13 3 3" xfId="53146"/>
    <cellStyle name="输入 13 3 4" xfId="53147"/>
    <cellStyle name="输入 13 3 5" xfId="53148"/>
    <cellStyle name="输入 13 3 6" xfId="53149"/>
    <cellStyle name="输入 13 4" xfId="53150"/>
    <cellStyle name="输入 13 4 2" xfId="53151"/>
    <cellStyle name="输入 13 4 3" xfId="53152"/>
    <cellStyle name="输入 13 4 4" xfId="53153"/>
    <cellStyle name="输入 13 4 5" xfId="53154"/>
    <cellStyle name="输入 13 4 6" xfId="53155"/>
    <cellStyle name="输入 13 5" xfId="53156"/>
    <cellStyle name="输入 13 6" xfId="53157"/>
    <cellStyle name="输入 13 7" xfId="53158"/>
    <cellStyle name="输入 13 8" xfId="53159"/>
    <cellStyle name="输入 13 9" xfId="53160"/>
    <cellStyle name="输入 14" xfId="53161"/>
    <cellStyle name="输入 14 2" xfId="53162"/>
    <cellStyle name="输入 14 2 2" xfId="53163"/>
    <cellStyle name="输入 14 2 3" xfId="53164"/>
    <cellStyle name="输入 14 2 4" xfId="53165"/>
    <cellStyle name="输入 14 2 5" xfId="53166"/>
    <cellStyle name="输入 14 2 6" xfId="53167"/>
    <cellStyle name="输入 14 3" xfId="53168"/>
    <cellStyle name="输入 14 3 2" xfId="53169"/>
    <cellStyle name="输入 14 3 3" xfId="53170"/>
    <cellStyle name="输入 14 3 4" xfId="53171"/>
    <cellStyle name="输入 14 3 5" xfId="53172"/>
    <cellStyle name="输入 14 3 6" xfId="53173"/>
    <cellStyle name="输入 14 4" xfId="53174"/>
    <cellStyle name="输入 14 4 2" xfId="53175"/>
    <cellStyle name="输入 14 4 3" xfId="53176"/>
    <cellStyle name="输入 14 4 4" xfId="53177"/>
    <cellStyle name="输入 14 4 5" xfId="53178"/>
    <cellStyle name="输入 14 4 6" xfId="53179"/>
    <cellStyle name="输入 14 5" xfId="53180"/>
    <cellStyle name="输入 14 6" xfId="53181"/>
    <cellStyle name="输入 14 7" xfId="53182"/>
    <cellStyle name="输入 14 8" xfId="53183"/>
    <cellStyle name="输入 14 9" xfId="53184"/>
    <cellStyle name="输入 15" xfId="53185"/>
    <cellStyle name="输入 15 2" xfId="53186"/>
    <cellStyle name="输入 15 2 2" xfId="53187"/>
    <cellStyle name="输入 15 2 3" xfId="53188"/>
    <cellStyle name="输入 15 2 4" xfId="53189"/>
    <cellStyle name="输入 15 2 5" xfId="53190"/>
    <cellStyle name="输入 15 2 6" xfId="53191"/>
    <cellStyle name="输入 15 3" xfId="53192"/>
    <cellStyle name="输入 15 3 2" xfId="53193"/>
    <cellStyle name="输入 15 3 3" xfId="53194"/>
    <cellStyle name="输入 15 3 4" xfId="53195"/>
    <cellStyle name="输入 15 3 5" xfId="53196"/>
    <cellStyle name="输入 15 3 6" xfId="53197"/>
    <cellStyle name="输入 15 4" xfId="53198"/>
    <cellStyle name="输入 15 4 2" xfId="53199"/>
    <cellStyle name="输入 15 4 3" xfId="53200"/>
    <cellStyle name="输入 15 4 4" xfId="53201"/>
    <cellStyle name="输入 15 4 5" xfId="53202"/>
    <cellStyle name="输入 15 4 6" xfId="53203"/>
    <cellStyle name="输入 15 5" xfId="53204"/>
    <cellStyle name="输入 15 6" xfId="53205"/>
    <cellStyle name="输入 15 7" xfId="53206"/>
    <cellStyle name="输入 15 8" xfId="53207"/>
    <cellStyle name="输入 15 9" xfId="53208"/>
    <cellStyle name="输入 16" xfId="53209"/>
    <cellStyle name="输入 2" xfId="53210"/>
    <cellStyle name="输入 2 10" xfId="53211"/>
    <cellStyle name="输入 2 11" xfId="53212"/>
    <cellStyle name="输入 2 12" xfId="53213"/>
    <cellStyle name="输入 2 13" xfId="53214"/>
    <cellStyle name="输入 2 14" xfId="53215"/>
    <cellStyle name="输入 2 2" xfId="53216"/>
    <cellStyle name="输入 2 2 10" xfId="53217"/>
    <cellStyle name="输入 2 2 11" xfId="53218"/>
    <cellStyle name="输入 2 2 12" xfId="53219"/>
    <cellStyle name="输入 2 2 2" xfId="53220"/>
    <cellStyle name="输入 2 2 2 2" xfId="53221"/>
    <cellStyle name="输入 2 2 2 2 2" xfId="53222"/>
    <cellStyle name="输入 2 2 2 2 3" xfId="53223"/>
    <cellStyle name="输入 2 2 2 2 4" xfId="53224"/>
    <cellStyle name="输入 2 2 2 2 5" xfId="53225"/>
    <cellStyle name="输入 2 2 2 2 6" xfId="53226"/>
    <cellStyle name="输入 2 2 2 3" xfId="53227"/>
    <cellStyle name="输入 2 2 2 4" xfId="53228"/>
    <cellStyle name="输入 2 2 2 5" xfId="53229"/>
    <cellStyle name="输入 2 2 3" xfId="53230"/>
    <cellStyle name="输入 2 2 3 2" xfId="53231"/>
    <cellStyle name="输入 2 2 3 4" xfId="53232"/>
    <cellStyle name="输入 2 2 3 5" xfId="53233"/>
    <cellStyle name="输入 2 2 3 6" xfId="53234"/>
    <cellStyle name="输入 2 2 4" xfId="53235"/>
    <cellStyle name="输入 2 2 4 2" xfId="53236"/>
    <cellStyle name="输入 2 2 4 4" xfId="53237"/>
    <cellStyle name="输入 2 2 4 5" xfId="53238"/>
    <cellStyle name="输入 2 2 4 6" xfId="53239"/>
    <cellStyle name="输入 2 2 5" xfId="53240"/>
    <cellStyle name="输入 2 2 5 2" xfId="53241"/>
    <cellStyle name="输入 2 2 5 3" xfId="53242"/>
    <cellStyle name="输入 2 2 5 4" xfId="53243"/>
    <cellStyle name="输入 2 2 5 5" xfId="53244"/>
    <cellStyle name="输入 2 2 5 6" xfId="53245"/>
    <cellStyle name="输入 2 2 6" xfId="53246"/>
    <cellStyle name="输入 2 2 6 2" xfId="53247"/>
    <cellStyle name="输入 2 2 6 3" xfId="53248"/>
    <cellStyle name="输入 2 2 6 4" xfId="53249"/>
    <cellStyle name="输入 2 2 6 5" xfId="53250"/>
    <cellStyle name="输入 2 2 6 6" xfId="53251"/>
    <cellStyle name="输入 2 2 7" xfId="53252"/>
    <cellStyle name="输入 2 2 7 2" xfId="53253"/>
    <cellStyle name="输入 2 2 7 3" xfId="53254"/>
    <cellStyle name="输入 2 2 7 4" xfId="53255"/>
    <cellStyle name="输入 2 2 7 5" xfId="53256"/>
    <cellStyle name="输入 2 2 7 6" xfId="53257"/>
    <cellStyle name="输入 2 2 8" xfId="53258"/>
    <cellStyle name="输入 2 2 9" xfId="53259"/>
    <cellStyle name="输入 2 3" xfId="53260"/>
    <cellStyle name="输入 2 3 10" xfId="53261"/>
    <cellStyle name="输入 2 3 2" xfId="53262"/>
    <cellStyle name="输入 2 3 2 2" xfId="53263"/>
    <cellStyle name="输入 2 3 2 3" xfId="53264"/>
    <cellStyle name="输入 2 3 2 4" xfId="53265"/>
    <cellStyle name="输入 2 3 2 5" xfId="53266"/>
    <cellStyle name="输入 2 3 2 6" xfId="53267"/>
    <cellStyle name="输入 2 3 3" xfId="53268"/>
    <cellStyle name="输入 2 3 3 2" xfId="53269"/>
    <cellStyle name="输入 2 3 3 4" xfId="53270"/>
    <cellStyle name="输入 2 3 3 5" xfId="53271"/>
    <cellStyle name="输入 2 3 3 6" xfId="53272"/>
    <cellStyle name="输入 2 3 4" xfId="53273"/>
    <cellStyle name="输入 2 3 4 2" xfId="53274"/>
    <cellStyle name="输入 2 3 4 4" xfId="53275"/>
    <cellStyle name="输入 2 3 4 5" xfId="53276"/>
    <cellStyle name="输入 2 3 4 6" xfId="53277"/>
    <cellStyle name="输入 2 3 5" xfId="53278"/>
    <cellStyle name="输入 2 3 5 2" xfId="53279"/>
    <cellStyle name="输入 2 3 5 3" xfId="53280"/>
    <cellStyle name="输入 2 3 5 4" xfId="53281"/>
    <cellStyle name="输入 2 3 5 5" xfId="53282"/>
    <cellStyle name="输入 2 3 5 6" xfId="53283"/>
    <cellStyle name="输入 2 3 6" xfId="53284"/>
    <cellStyle name="输入 2 3 7" xfId="53285"/>
    <cellStyle name="输入 2 3 8" xfId="53286"/>
    <cellStyle name="输入 2 3 9" xfId="53287"/>
    <cellStyle name="输入 2 4 2" xfId="53288"/>
    <cellStyle name="输入 2 4 3" xfId="53289"/>
    <cellStyle name="输入 2 4 4" xfId="53290"/>
    <cellStyle name="输入 2 4 5" xfId="53291"/>
    <cellStyle name="输入 2 4 6" xfId="53292"/>
    <cellStyle name="输入 2 5" xfId="53293"/>
    <cellStyle name="输入 2 5 2" xfId="53294"/>
    <cellStyle name="输入 2 5 3" xfId="53295"/>
    <cellStyle name="输入 2 5 4" xfId="53296"/>
    <cellStyle name="输入 2 5 5" xfId="53297"/>
    <cellStyle name="输入 2 5 6" xfId="53298"/>
    <cellStyle name="输入 2 6" xfId="53299"/>
    <cellStyle name="输入 2 6 2" xfId="53300"/>
    <cellStyle name="输入 2 6 3" xfId="53301"/>
    <cellStyle name="输入 2 6 4" xfId="53302"/>
    <cellStyle name="输入 2 6 5" xfId="53303"/>
    <cellStyle name="输入 2 6 6" xfId="53304"/>
    <cellStyle name="输入 2 7" xfId="53305"/>
    <cellStyle name="输入 2 7 2" xfId="53306"/>
    <cellStyle name="输入 2 7 3" xfId="53307"/>
    <cellStyle name="输入 2 7 4" xfId="53308"/>
    <cellStyle name="输入 2 7 5" xfId="53309"/>
    <cellStyle name="输入 2 7 6" xfId="53310"/>
    <cellStyle name="输入 2 8 2" xfId="53311"/>
    <cellStyle name="输入 2 8 3" xfId="53312"/>
    <cellStyle name="输入 2 8 4" xfId="53313"/>
    <cellStyle name="输入 2 8 5" xfId="53314"/>
    <cellStyle name="输入 2 8 6" xfId="53315"/>
    <cellStyle name="输入 2 9" xfId="53316"/>
    <cellStyle name="输入 2 9 2" xfId="53317"/>
    <cellStyle name="输入 2 9 3" xfId="53318"/>
    <cellStyle name="输入 2 9 4" xfId="53319"/>
    <cellStyle name="输入 2 9 5" xfId="53320"/>
    <cellStyle name="输入 2 9 6" xfId="53321"/>
    <cellStyle name="输入 3" xfId="53322"/>
    <cellStyle name="输入 3 10" xfId="53323"/>
    <cellStyle name="输入 3 11" xfId="53324"/>
    <cellStyle name="输入 3 12" xfId="53325"/>
    <cellStyle name="输入 3 2" xfId="53326"/>
    <cellStyle name="输入 3 2 10" xfId="53327"/>
    <cellStyle name="输入 3 2 2" xfId="53328"/>
    <cellStyle name="输入 3 2 2 2" xfId="53329"/>
    <cellStyle name="输入 3 2 2 2 2" xfId="53330"/>
    <cellStyle name="输入 3 2 2 2 4" xfId="53331"/>
    <cellStyle name="输入 3 2 2 2 5" xfId="53332"/>
    <cellStyle name="输入 3 2 2 2 6" xfId="53333"/>
    <cellStyle name="输入 3 2 2 3" xfId="53334"/>
    <cellStyle name="输入 3 2 2 4" xfId="53335"/>
    <cellStyle name="输入 3 2 2 5" xfId="53336"/>
    <cellStyle name="输入 3 2 3" xfId="53337"/>
    <cellStyle name="输入 3 2 3 2" xfId="53338"/>
    <cellStyle name="输入 3 2 3 4" xfId="53339"/>
    <cellStyle name="输入 3 2 3 5" xfId="53340"/>
    <cellStyle name="输入 3 2 4" xfId="53341"/>
    <cellStyle name="输入 3 2 4 2" xfId="53342"/>
    <cellStyle name="输入 3 2 4 4" xfId="53343"/>
    <cellStyle name="输入 3 2 4 5" xfId="53344"/>
    <cellStyle name="输入 3 2 5" xfId="53345"/>
    <cellStyle name="输入 3 2 5 2" xfId="53346"/>
    <cellStyle name="输入 3 2 5 3" xfId="53347"/>
    <cellStyle name="输入 3 2 5 4" xfId="53348"/>
    <cellStyle name="输入 3 2 5 5" xfId="53349"/>
    <cellStyle name="输入 3 2 6" xfId="53350"/>
    <cellStyle name="输入 3 2 7" xfId="53351"/>
    <cellStyle name="输入 3 2 9" xfId="53352"/>
    <cellStyle name="输入 3 3" xfId="53353"/>
    <cellStyle name="输入 3 3 2" xfId="53354"/>
    <cellStyle name="输入 3 3 2 2" xfId="53355"/>
    <cellStyle name="输入 3 3 2 3" xfId="53356"/>
    <cellStyle name="输入 3 3 2 4" xfId="53357"/>
    <cellStyle name="输入 3 3 2 5" xfId="53358"/>
    <cellStyle name="输入 3 3 3" xfId="53359"/>
    <cellStyle name="输入 3 3 4" xfId="53360"/>
    <cellStyle name="输入 3 3 6" xfId="53361"/>
    <cellStyle name="输入 3 3 7" xfId="53362"/>
    <cellStyle name="输入 3 4" xfId="53363"/>
    <cellStyle name="输入 3 4 2" xfId="53364"/>
    <cellStyle name="输入 3 4 3" xfId="53365"/>
    <cellStyle name="输入 3 4 4" xfId="53366"/>
    <cellStyle name="输入 3 4 5" xfId="53367"/>
    <cellStyle name="输入 3 4 6" xfId="53368"/>
    <cellStyle name="输入 3 5" xfId="53369"/>
    <cellStyle name="输入 3 5 2" xfId="53370"/>
    <cellStyle name="输入 3 5 3" xfId="53371"/>
    <cellStyle name="输入 3 5 4" xfId="53372"/>
    <cellStyle name="输入 3 5 5" xfId="53373"/>
    <cellStyle name="输入 3 5 6" xfId="53374"/>
    <cellStyle name="输入 3 6" xfId="53375"/>
    <cellStyle name="输入 3 6 2" xfId="53376"/>
    <cellStyle name="输入 3 6 3" xfId="53377"/>
    <cellStyle name="输入 3 6 4" xfId="53378"/>
    <cellStyle name="输入 3 6 5" xfId="53379"/>
    <cellStyle name="输入 3 6 6" xfId="53380"/>
    <cellStyle name="输入 3 7" xfId="53381"/>
    <cellStyle name="输入 3 7 2" xfId="53382"/>
    <cellStyle name="输入 3 7 3" xfId="53383"/>
    <cellStyle name="输入 3 7 4" xfId="53384"/>
    <cellStyle name="输入 3 7 5" xfId="53385"/>
    <cellStyle name="输入 3 7 6" xfId="53386"/>
    <cellStyle name="输入 3 9" xfId="53387"/>
    <cellStyle name="输入 4" xfId="53388"/>
    <cellStyle name="输入 4 10" xfId="53389"/>
    <cellStyle name="输入 4 11" xfId="53390"/>
    <cellStyle name="输入 4 12" xfId="53391"/>
    <cellStyle name="输入 4 2" xfId="53392"/>
    <cellStyle name="输入 4 2 2" xfId="53393"/>
    <cellStyle name="输入 4 2 2 2" xfId="53394"/>
    <cellStyle name="输入 4 2 2 3" xfId="53395"/>
    <cellStyle name="输入 4 2 2 4" xfId="53396"/>
    <cellStyle name="输入 4 2 2 5" xfId="53397"/>
    <cellStyle name="输入 4 2 3" xfId="53398"/>
    <cellStyle name="输入 4 2 4" xfId="53399"/>
    <cellStyle name="输入 4 2 5" xfId="53400"/>
    <cellStyle name="输入 4 2 6" xfId="53401"/>
    <cellStyle name="输入 4 2 7" xfId="53402"/>
    <cellStyle name="输入 4 3" xfId="53403"/>
    <cellStyle name="输入 4 3 2" xfId="53404"/>
    <cellStyle name="输入 4 3 3" xfId="53405"/>
    <cellStyle name="输入 4 3 4" xfId="53406"/>
    <cellStyle name="输入 4 3 5" xfId="53407"/>
    <cellStyle name="输入 4 3 6" xfId="53408"/>
    <cellStyle name="输入 4 4" xfId="53409"/>
    <cellStyle name="输入 4 4 2" xfId="53410"/>
    <cellStyle name="输入 4 4 3" xfId="53411"/>
    <cellStyle name="输入 4 4 4" xfId="53412"/>
    <cellStyle name="输入 4 4 5" xfId="53413"/>
    <cellStyle name="输入 4 4 6" xfId="53414"/>
    <cellStyle name="输入 4 5" xfId="53415"/>
    <cellStyle name="输入 4 5 2" xfId="53416"/>
    <cellStyle name="输入 4 5 3" xfId="53417"/>
    <cellStyle name="输入 4 5 4" xfId="53418"/>
    <cellStyle name="输入 4 5 5" xfId="53419"/>
    <cellStyle name="输入 4 5 6" xfId="53420"/>
    <cellStyle name="输入 4 6" xfId="53421"/>
    <cellStyle name="输入 4 6 2" xfId="53422"/>
    <cellStyle name="输入 4 6 3" xfId="53423"/>
    <cellStyle name="输入 4 6 4" xfId="53424"/>
    <cellStyle name="输入 4 6 5" xfId="53425"/>
    <cellStyle name="输入 4 6 6" xfId="53426"/>
    <cellStyle name="输入 4 7" xfId="53427"/>
    <cellStyle name="输入 4 7 2" xfId="53428"/>
    <cellStyle name="输入 4 7 3" xfId="53429"/>
    <cellStyle name="输入 4 7 4" xfId="53430"/>
    <cellStyle name="输入 4 7 5" xfId="53431"/>
    <cellStyle name="输入 4 7 6" xfId="53432"/>
    <cellStyle name="输入 4 9" xfId="53433"/>
    <cellStyle name="输入 5" xfId="53434"/>
    <cellStyle name="输入 5 10" xfId="53435"/>
    <cellStyle name="输入 5 2" xfId="53436"/>
    <cellStyle name="输入 5 2 2" xfId="53437"/>
    <cellStyle name="输入 5 2 3" xfId="53438"/>
    <cellStyle name="输入 5 2 4" xfId="53439"/>
    <cellStyle name="输入 5 2 5" xfId="53440"/>
    <cellStyle name="输入 5 2 6" xfId="53441"/>
    <cellStyle name="输入 5 3" xfId="53442"/>
    <cellStyle name="输入 5 3 2" xfId="53443"/>
    <cellStyle name="输入 5 3 3" xfId="53444"/>
    <cellStyle name="输入 5 3 4" xfId="53445"/>
    <cellStyle name="输入 5 3 5" xfId="53446"/>
    <cellStyle name="输入 5 4" xfId="53447"/>
    <cellStyle name="输入 5 4 2" xfId="53448"/>
    <cellStyle name="输入 5 4 3" xfId="53449"/>
    <cellStyle name="输入 5 4 4" xfId="53450"/>
    <cellStyle name="输入 5 4 5" xfId="53451"/>
    <cellStyle name="输入 5 5" xfId="53452"/>
    <cellStyle name="输入 5 5 2" xfId="53453"/>
    <cellStyle name="输入 5 5 3" xfId="53454"/>
    <cellStyle name="输入 5 5 4" xfId="53455"/>
    <cellStyle name="输入 5 5 5" xfId="53456"/>
    <cellStyle name="输入 5 6" xfId="53457"/>
    <cellStyle name="输入 5 7" xfId="53458"/>
    <cellStyle name="输入 5 9" xfId="53459"/>
    <cellStyle name="输入 6" xfId="53460"/>
    <cellStyle name="输入 6 10" xfId="53461"/>
    <cellStyle name="输入 6 2" xfId="53462"/>
    <cellStyle name="输入 6 2 2" xfId="53463"/>
    <cellStyle name="输入 6 2 3" xfId="53464"/>
    <cellStyle name="输入 6 2 4" xfId="53465"/>
    <cellStyle name="输入 6 2 5" xfId="53466"/>
    <cellStyle name="输入 6 2 6" xfId="53467"/>
    <cellStyle name="输入 6 3" xfId="53468"/>
    <cellStyle name="输入 6 3 2" xfId="53469"/>
    <cellStyle name="输入 6 3 3" xfId="53470"/>
    <cellStyle name="输入 6 3 4" xfId="53471"/>
    <cellStyle name="输入 6 3 5" xfId="53472"/>
    <cellStyle name="输入 6 4" xfId="53473"/>
    <cellStyle name="输入 6 4 2" xfId="53474"/>
    <cellStyle name="输入 6 4 3" xfId="53475"/>
    <cellStyle name="输入 6 4 4" xfId="53476"/>
    <cellStyle name="输入 6 4 5" xfId="53477"/>
    <cellStyle name="输入 6 5" xfId="53478"/>
    <cellStyle name="输入 6 5 2" xfId="53479"/>
    <cellStyle name="输入 6 5 3" xfId="53480"/>
    <cellStyle name="输入 6 5 4" xfId="53481"/>
    <cellStyle name="输入 6 5 5" xfId="53482"/>
    <cellStyle name="输入 6 6" xfId="53483"/>
    <cellStyle name="输入 6 7" xfId="53484"/>
    <cellStyle name="输入 6 9" xfId="53485"/>
    <cellStyle name="输入 7" xfId="53486"/>
    <cellStyle name="注释 15" xfId="53487"/>
    <cellStyle name="输入 7 10" xfId="53488"/>
    <cellStyle name="注释 3" xfId="53489"/>
    <cellStyle name="输入 7 2" xfId="53490"/>
    <cellStyle name="注释 3 2" xfId="53491"/>
    <cellStyle name="输入 7 2 2" xfId="53492"/>
    <cellStyle name="注释 3 3" xfId="53493"/>
    <cellStyle name="输入 7 2 3" xfId="53494"/>
    <cellStyle name="注释 3 4" xfId="53495"/>
    <cellStyle name="输入 7 2 4" xfId="53496"/>
    <cellStyle name="注释 3 5" xfId="53497"/>
    <cellStyle name="输入 7 2 5" xfId="53498"/>
    <cellStyle name="注释 3 6" xfId="53499"/>
    <cellStyle name="输入 7 2 6" xfId="53500"/>
    <cellStyle name="注释 4" xfId="53501"/>
    <cellStyle name="输入 7 3" xfId="53502"/>
    <cellStyle name="注释 4 2" xfId="53503"/>
    <cellStyle name="输入 7 3 2" xfId="53504"/>
    <cellStyle name="注释 4 3" xfId="53505"/>
    <cellStyle name="输入 7 3 3" xfId="53506"/>
    <cellStyle name="注释 4 4" xfId="53507"/>
    <cellStyle name="输入 7 3 4" xfId="53508"/>
    <cellStyle name="注释 4 5" xfId="53509"/>
    <cellStyle name="输入 7 3 5" xfId="53510"/>
    <cellStyle name="注释 5" xfId="53511"/>
    <cellStyle name="输入 7 4" xfId="53512"/>
    <cellStyle name="注释 5 2" xfId="53513"/>
    <cellStyle name="输入 7 4 2" xfId="53514"/>
    <cellStyle name="注释 5 3" xfId="53515"/>
    <cellStyle name="输入 7 4 3" xfId="53516"/>
    <cellStyle name="注释 5 4" xfId="53517"/>
    <cellStyle name="输入 7 4 4" xfId="53518"/>
    <cellStyle name="注释 5 5" xfId="53519"/>
    <cellStyle name="输入 7 4 5" xfId="53520"/>
    <cellStyle name="注释 5 6" xfId="53521"/>
    <cellStyle name="输入 7 4 6" xfId="53522"/>
    <cellStyle name="注释 6" xfId="53523"/>
    <cellStyle name="输入 7 5" xfId="53524"/>
    <cellStyle name="注释 6 2" xfId="53525"/>
    <cellStyle name="输入 7 5 2" xfId="53526"/>
    <cellStyle name="注释 6 3" xfId="53527"/>
    <cellStyle name="输入 7 5 3" xfId="53528"/>
    <cellStyle name="注释 6 4" xfId="53529"/>
    <cellStyle name="输入 7 5 4" xfId="53530"/>
    <cellStyle name="注释 6 5" xfId="53531"/>
    <cellStyle name="输入 7 5 5" xfId="53532"/>
    <cellStyle name="注释 6 6" xfId="53533"/>
    <cellStyle name="输入 7 5 6" xfId="53534"/>
    <cellStyle name="注释 7" xfId="53535"/>
    <cellStyle name="输入 7 6" xfId="53536"/>
    <cellStyle name="注释 8" xfId="53537"/>
    <cellStyle name="输入 7 7" xfId="53538"/>
    <cellStyle name="输入 7 9" xfId="53539"/>
    <cellStyle name="输入 8" xfId="53540"/>
    <cellStyle name="输入 8 10" xfId="53541"/>
    <cellStyle name="输入 8 2" xfId="53542"/>
    <cellStyle name="输入 8 2 2" xfId="53543"/>
    <cellStyle name="输入 8 2 3" xfId="53544"/>
    <cellStyle name="输入 8 2 4" xfId="53545"/>
    <cellStyle name="输入 8 2 5" xfId="53546"/>
    <cellStyle name="输入 8 2 6" xfId="53547"/>
    <cellStyle name="输入 8 3" xfId="53548"/>
    <cellStyle name="输入 8 3 2" xfId="53549"/>
    <cellStyle name="输入 8 3 3" xfId="53550"/>
    <cellStyle name="输入 8 3 4" xfId="53551"/>
    <cellStyle name="输入 8 3 5" xfId="53552"/>
    <cellStyle name="输入 8 3 6" xfId="53553"/>
    <cellStyle name="输入 8 4" xfId="53554"/>
    <cellStyle name="输入 8 4 2" xfId="53555"/>
    <cellStyle name="输入 8 4 3" xfId="53556"/>
    <cellStyle name="输入 8 4 4" xfId="53557"/>
    <cellStyle name="输入 8 4 5" xfId="53558"/>
    <cellStyle name="输入 8 4 6" xfId="53559"/>
    <cellStyle name="输入 8 5" xfId="53560"/>
    <cellStyle name="输入 8 5 2" xfId="53561"/>
    <cellStyle name="输入 8 5 3" xfId="53562"/>
    <cellStyle name="输入 8 5 4" xfId="53563"/>
    <cellStyle name="输入 8 5 5" xfId="53564"/>
    <cellStyle name="输入 8 5 6" xfId="53565"/>
    <cellStyle name="输入 8 6" xfId="53566"/>
    <cellStyle name="输入 8 7" xfId="53567"/>
    <cellStyle name="输入 8 9" xfId="53568"/>
    <cellStyle name="输入 9" xfId="53569"/>
    <cellStyle name="输入 9 10" xfId="53570"/>
    <cellStyle name="输入 9 2" xfId="53571"/>
    <cellStyle name="输入 9 2 2" xfId="53572"/>
    <cellStyle name="输入 9 2 3" xfId="53573"/>
    <cellStyle name="输入 9 2 4" xfId="53574"/>
    <cellStyle name="输入 9 2 5" xfId="53575"/>
    <cellStyle name="输入 9 2 6" xfId="53576"/>
    <cellStyle name="输入 9 3" xfId="53577"/>
    <cellStyle name="输入 9 3 2" xfId="53578"/>
    <cellStyle name="输入 9 3 3" xfId="53579"/>
    <cellStyle name="输入 9 3 4" xfId="53580"/>
    <cellStyle name="输入 9 3 5" xfId="53581"/>
    <cellStyle name="输入 9 3 6" xfId="53582"/>
    <cellStyle name="输入 9 4" xfId="53583"/>
    <cellStyle name="输入 9 4 2" xfId="53584"/>
    <cellStyle name="输入 9 4 3" xfId="53585"/>
    <cellStyle name="输入 9 4 4" xfId="53586"/>
    <cellStyle name="输入 9 4 5" xfId="53587"/>
    <cellStyle name="输入 9 4 6" xfId="53588"/>
    <cellStyle name="输入 9 5" xfId="53589"/>
    <cellStyle name="输入 9 5 2" xfId="53590"/>
    <cellStyle name="输入 9 5 3" xfId="53591"/>
    <cellStyle name="输入 9 5 4" xfId="53592"/>
    <cellStyle name="输入 9 5 5" xfId="53593"/>
    <cellStyle name="输入 9 5 6" xfId="53594"/>
    <cellStyle name="输入 9 6" xfId="53595"/>
    <cellStyle name="输入 9 7" xfId="53596"/>
    <cellStyle name="输入 9 9" xfId="53597"/>
    <cellStyle name="㼿" xfId="53598"/>
    <cellStyle name="㼿?" xfId="53599"/>
    <cellStyle name="㼿㼿" xfId="53600"/>
    <cellStyle name="㼿㼿㼿?" xfId="53601"/>
    <cellStyle name="㼿㼿㼿㼿?" xfId="53602"/>
    <cellStyle name="㼿㼿㼿㼿? 2" xfId="53603"/>
    <cellStyle name="㼿㼿㼿㼿? 2 2" xfId="53604"/>
    <cellStyle name="㼿㼿㼿㼿? 3" xfId="53605"/>
    <cellStyle name="样式 1" xfId="53606"/>
    <cellStyle name="样式 1 2" xfId="53607"/>
    <cellStyle name="样式 1 2 2" xfId="53608"/>
    <cellStyle name="样式 1 2 2 2" xfId="53609"/>
    <cellStyle name="样式 1 2 3" xfId="53610"/>
    <cellStyle name="样式 1 2 4" xfId="53611"/>
    <cellStyle name="样式 1 2 5" xfId="53612"/>
    <cellStyle name="样式 1 2 6" xfId="53613"/>
    <cellStyle name="样式 1 2 7" xfId="53614"/>
    <cellStyle name="样式 1 2 8" xfId="53615"/>
    <cellStyle name="样式 1 3" xfId="53616"/>
    <cellStyle name="样式 1 3 2" xfId="53617"/>
    <cellStyle name="样式 1 4" xfId="53618"/>
    <cellStyle name="样式 1 5" xfId="53619"/>
    <cellStyle name="样式 1 6" xfId="53620"/>
    <cellStyle name="样式 1 7" xfId="53621"/>
    <cellStyle name="样式 1 8" xfId="53622"/>
    <cellStyle name="注释 10" xfId="53623"/>
    <cellStyle name="注释 10 2" xfId="53624"/>
    <cellStyle name="注释 10 2 2" xfId="53625"/>
    <cellStyle name="注释 10 2 3" xfId="53626"/>
    <cellStyle name="注释 10 2 4" xfId="53627"/>
    <cellStyle name="注释 10 2 6" xfId="53628"/>
    <cellStyle name="注释 10 3" xfId="53629"/>
    <cellStyle name="注释 10 3 2" xfId="53630"/>
    <cellStyle name="注释 10 3 3" xfId="53631"/>
    <cellStyle name="注释 10 3 4" xfId="53632"/>
    <cellStyle name="注释 10 3 6" xfId="53633"/>
    <cellStyle name="注释 10 4" xfId="53634"/>
    <cellStyle name="注释 10 4 2" xfId="53635"/>
    <cellStyle name="注释 10 4 3" xfId="53636"/>
    <cellStyle name="注释 10 4 4" xfId="53637"/>
    <cellStyle name="注释 10 4 5" xfId="53638"/>
    <cellStyle name="注释 10 4 6" xfId="53639"/>
    <cellStyle name="注释 10 5" xfId="53640"/>
    <cellStyle name="注释 10 5 2" xfId="53641"/>
    <cellStyle name="注释 10 5 3" xfId="53642"/>
    <cellStyle name="注释 10 5 4" xfId="53643"/>
    <cellStyle name="注释 10 5 5" xfId="53644"/>
    <cellStyle name="注释 10 5 6" xfId="53645"/>
    <cellStyle name="注释 10 6" xfId="53646"/>
    <cellStyle name="注释 10 7" xfId="53647"/>
    <cellStyle name="注释 10 8" xfId="53648"/>
    <cellStyle name="注释 10 9" xfId="53649"/>
    <cellStyle name="注释 11" xfId="53650"/>
    <cellStyle name="注释 11 2" xfId="53651"/>
    <cellStyle name="注释 11 2 2" xfId="53652"/>
    <cellStyle name="注释 11 2 3" xfId="53653"/>
    <cellStyle name="注释 11 2 4" xfId="53654"/>
    <cellStyle name="注释 11 2 5" xfId="53655"/>
    <cellStyle name="注释 11 2 6" xfId="53656"/>
    <cellStyle name="注释 11 3" xfId="53657"/>
    <cellStyle name="注释 11 3 2" xfId="53658"/>
    <cellStyle name="注释 11 4" xfId="53659"/>
    <cellStyle name="注释 11 4 2" xfId="53660"/>
    <cellStyle name="注释 11 4 3" xfId="53661"/>
    <cellStyle name="注释 11 4 4" xfId="53662"/>
    <cellStyle name="注释 11 4 5" xfId="53663"/>
    <cellStyle name="注释 11 4 6" xfId="53664"/>
    <cellStyle name="注释 11 5" xfId="53665"/>
    <cellStyle name="注释 11 5 2" xfId="53666"/>
    <cellStyle name="注释 11 5 3" xfId="53667"/>
    <cellStyle name="注释 11 5 4" xfId="53668"/>
    <cellStyle name="注释 11 5 5" xfId="53669"/>
    <cellStyle name="注释 11 5 6" xfId="53670"/>
    <cellStyle name="注释 11 6" xfId="53671"/>
    <cellStyle name="注释 11 7" xfId="53672"/>
    <cellStyle name="注释 11 8" xfId="53673"/>
    <cellStyle name="注释 11 9" xfId="53674"/>
    <cellStyle name="注释 12" xfId="53675"/>
    <cellStyle name="注释 12 10" xfId="53676"/>
    <cellStyle name="注释 12 2" xfId="53677"/>
    <cellStyle name="注释 12 2 2" xfId="53678"/>
    <cellStyle name="注释 12 2 3" xfId="53679"/>
    <cellStyle name="注释 12 2 4" xfId="53680"/>
    <cellStyle name="注释 12 2 5" xfId="53681"/>
    <cellStyle name="注释 12 2 6" xfId="53682"/>
    <cellStyle name="注释 12 3" xfId="53683"/>
    <cellStyle name="注释 12 3 2" xfId="53684"/>
    <cellStyle name="注释 12 4" xfId="53685"/>
    <cellStyle name="注释 12 4 2" xfId="53686"/>
    <cellStyle name="注释 12 4 3" xfId="53687"/>
    <cellStyle name="注释 12 4 4" xfId="53688"/>
    <cellStyle name="注释 12 4 5" xfId="53689"/>
    <cellStyle name="注释 12 4 6" xfId="53690"/>
    <cellStyle name="注释 12 5" xfId="53691"/>
    <cellStyle name="注释 12 5 2" xfId="53692"/>
    <cellStyle name="注释 12 5 3" xfId="53693"/>
    <cellStyle name="注释 12 5 4" xfId="53694"/>
    <cellStyle name="注释 12 5 5" xfId="53695"/>
    <cellStyle name="注释 12 5 6" xfId="53696"/>
    <cellStyle name="注释 12 6" xfId="53697"/>
    <cellStyle name="注释 12 7" xfId="53698"/>
    <cellStyle name="注释 12 8" xfId="53699"/>
    <cellStyle name="注释 12 9" xfId="53700"/>
    <cellStyle name="注释 13" xfId="53701"/>
    <cellStyle name="注释 13 10" xfId="53702"/>
    <cellStyle name="注释 13 2" xfId="53703"/>
    <cellStyle name="注释 13 2 2" xfId="53704"/>
    <cellStyle name="注释 13 2 3" xfId="53705"/>
    <cellStyle name="注释 13 2 4" xfId="53706"/>
    <cellStyle name="注释 13 2 5" xfId="53707"/>
    <cellStyle name="注释 13 2 6" xfId="53708"/>
    <cellStyle name="注释 13 3" xfId="53709"/>
    <cellStyle name="注释 13 3 2" xfId="53710"/>
    <cellStyle name="注释 13 4" xfId="53711"/>
    <cellStyle name="注释 13 4 2" xfId="53712"/>
    <cellStyle name="注释 13 4 3" xfId="53713"/>
    <cellStyle name="注释 13 4 4" xfId="53714"/>
    <cellStyle name="注释 13 4 5" xfId="53715"/>
    <cellStyle name="注释 13 4 6" xfId="53716"/>
    <cellStyle name="注释 13 5" xfId="53717"/>
    <cellStyle name="注释 13 5 2" xfId="53718"/>
    <cellStyle name="注释 13 5 3" xfId="53719"/>
    <cellStyle name="注释 13 5 4" xfId="53720"/>
    <cellStyle name="注释 13 5 5" xfId="53721"/>
    <cellStyle name="注释 13 5 6" xfId="53722"/>
    <cellStyle name="注释 13 6" xfId="53723"/>
    <cellStyle name="注释 13 7" xfId="53724"/>
    <cellStyle name="注释 13 8" xfId="53725"/>
    <cellStyle name="注释 13 9" xfId="53726"/>
    <cellStyle name="注释 14" xfId="53727"/>
    <cellStyle name="注释 14 2" xfId="53728"/>
    <cellStyle name="注释 14 2 2" xfId="53729"/>
    <cellStyle name="注释 14 2 3" xfId="53730"/>
    <cellStyle name="注释 14 2 4" xfId="53731"/>
    <cellStyle name="注释 14 2 5" xfId="53732"/>
    <cellStyle name="注释 14 2 6" xfId="53733"/>
    <cellStyle name="注释 14 3" xfId="53734"/>
    <cellStyle name="注释 14 3 2" xfId="53735"/>
    <cellStyle name="注释 14 4" xfId="53736"/>
    <cellStyle name="注释 14 4 2" xfId="53737"/>
    <cellStyle name="注释 14 4 3" xfId="53738"/>
    <cellStyle name="注释 14 4 4" xfId="53739"/>
    <cellStyle name="注释 14 4 5" xfId="53740"/>
    <cellStyle name="注释 14 4 6" xfId="53741"/>
    <cellStyle name="注释 14 5" xfId="53742"/>
    <cellStyle name="注释 14 6" xfId="53743"/>
    <cellStyle name="注释 14 7" xfId="53744"/>
    <cellStyle name="注释 14 8" xfId="53745"/>
    <cellStyle name="注释 14 9" xfId="53746"/>
    <cellStyle name="注释 15 2" xfId="53747"/>
    <cellStyle name="注释 15 2 2" xfId="53748"/>
    <cellStyle name="注释 15 2 3" xfId="53749"/>
    <cellStyle name="注释 15 2 4" xfId="53750"/>
    <cellStyle name="注释 15 2 5" xfId="53751"/>
    <cellStyle name="注释 15 2 6" xfId="53752"/>
    <cellStyle name="注释 15 3" xfId="53753"/>
    <cellStyle name="注释 15 3 2" xfId="53754"/>
    <cellStyle name="注释 15 4" xfId="53755"/>
    <cellStyle name="注释 15 4 2" xfId="53756"/>
    <cellStyle name="注释 15 4 3" xfId="53757"/>
    <cellStyle name="注释 15 4 4" xfId="53758"/>
    <cellStyle name="注释 15 4 5" xfId="53759"/>
    <cellStyle name="注释 15 4 6" xfId="53760"/>
    <cellStyle name="注释 15 5" xfId="53761"/>
    <cellStyle name="注释 15 6" xfId="53762"/>
    <cellStyle name="注释 15 7" xfId="53763"/>
    <cellStyle name="注释 15 8" xfId="53764"/>
    <cellStyle name="注释 15 9" xfId="53765"/>
    <cellStyle name="注释 16" xfId="53766"/>
    <cellStyle name="注释 2" xfId="53767"/>
    <cellStyle name="注释 2 10" xfId="53768"/>
    <cellStyle name="注释 2 11" xfId="53769"/>
    <cellStyle name="注释 2 12" xfId="53770"/>
    <cellStyle name="注释 2 13" xfId="53771"/>
    <cellStyle name="注释 2 2" xfId="53772"/>
    <cellStyle name="注释 2 2 10" xfId="53773"/>
    <cellStyle name="注释 2 2 11" xfId="53774"/>
    <cellStyle name="注释 2 2 2" xfId="53775"/>
    <cellStyle name="注释 2 2 2 10" xfId="53776"/>
    <cellStyle name="注释 2 2 2 11" xfId="53777"/>
    <cellStyle name="注释 2 2 2 2" xfId="53778"/>
    <cellStyle name="注释 2 2 2 2 2" xfId="53779"/>
    <cellStyle name="注释 2 2 2 2 2 2" xfId="53780"/>
    <cellStyle name="注释 2 2 2 2 2 3" xfId="53781"/>
    <cellStyle name="注释 2 2 2 2 2 4" xfId="53782"/>
    <cellStyle name="注释 2 2 2 2 2 5" xfId="53783"/>
    <cellStyle name="注释 2 2 2 2 2 6" xfId="53784"/>
    <cellStyle name="注释 2 2 2 2 3" xfId="53785"/>
    <cellStyle name="注释 2 2 2 2 4" xfId="53786"/>
    <cellStyle name="注释 2 2 2 2 5" xfId="53787"/>
    <cellStyle name="注释 2 2 2 2 6" xfId="53788"/>
    <cellStyle name="注释 2 2 2 2 7" xfId="53789"/>
    <cellStyle name="注释 2 2 2 3" xfId="53790"/>
    <cellStyle name="注释 2 2 2 3 2" xfId="53791"/>
    <cellStyle name="注释 2 2 2 3 3" xfId="53792"/>
    <cellStyle name="注释 2 2 2 3 4" xfId="53793"/>
    <cellStyle name="注释 2 2 2 3 5" xfId="53794"/>
    <cellStyle name="注释 2 2 2 3 6" xfId="53795"/>
    <cellStyle name="注释 2 2 2 4" xfId="53796"/>
    <cellStyle name="注释 2 2 2 4 2" xfId="53797"/>
    <cellStyle name="注释 2 2 2 4 3" xfId="53798"/>
    <cellStyle name="注释 2 2 2 4 4" xfId="53799"/>
    <cellStyle name="注释 2 2 2 4 5" xfId="53800"/>
    <cellStyle name="注释 2 2 2 4 6" xfId="53801"/>
    <cellStyle name="注释 2 2 2 5" xfId="53802"/>
    <cellStyle name="注释 2 2 2 5 2" xfId="53803"/>
    <cellStyle name="注释 2 2 2 5 3" xfId="53804"/>
    <cellStyle name="注释 2 2 2 5 4" xfId="53805"/>
    <cellStyle name="注释 2 2 2 5 5" xfId="53806"/>
    <cellStyle name="注释 2 2 2 6" xfId="53807"/>
    <cellStyle name="注释 2 2 2 6 2" xfId="53808"/>
    <cellStyle name="注释 2 2 2 6 3" xfId="53809"/>
    <cellStyle name="注释 2 2 2 6 4" xfId="53810"/>
    <cellStyle name="注释 2 2 2 6 5" xfId="53811"/>
    <cellStyle name="注释 2 2 2 7" xfId="53812"/>
    <cellStyle name="注释 2 2 2 8" xfId="53813"/>
    <cellStyle name="注释 2 2 2 9" xfId="53814"/>
    <cellStyle name="注释 2 2 3" xfId="53815"/>
    <cellStyle name="注释 2 2 3 10" xfId="53816"/>
    <cellStyle name="注释 2 2 3 2" xfId="53817"/>
    <cellStyle name="注释 2 2 3 2 2" xfId="53818"/>
    <cellStyle name="注释 2 2 3 2 3" xfId="53819"/>
    <cellStyle name="注释 2 2 3 2 4" xfId="53820"/>
    <cellStyle name="注释 2 2 3 2 5" xfId="53821"/>
    <cellStyle name="注释 2 2 3 2 6" xfId="53822"/>
    <cellStyle name="注释 2 2 3 3" xfId="53823"/>
    <cellStyle name="注释 2 2 3 3 2" xfId="53824"/>
    <cellStyle name="注释 2 2 3 3 3" xfId="53825"/>
    <cellStyle name="注释 2 2 3 3 4" xfId="53826"/>
    <cellStyle name="注释 2 2 3 3 5" xfId="53827"/>
    <cellStyle name="注释 2 2 3 3 6" xfId="53828"/>
    <cellStyle name="注释 2 2 3 4" xfId="53829"/>
    <cellStyle name="注释 2 2 3 4 2" xfId="53830"/>
    <cellStyle name="注释 2 2 3 4 3" xfId="53831"/>
    <cellStyle name="注释 2 2 3 4 4" xfId="53832"/>
    <cellStyle name="注释 2 2 3 4 5" xfId="53833"/>
    <cellStyle name="注释 2 2 3 4 6" xfId="53834"/>
    <cellStyle name="注释 2 2 3 5" xfId="53835"/>
    <cellStyle name="注释 2 2 3 5 2" xfId="53836"/>
    <cellStyle name="注释 2 2 3 5 3" xfId="53837"/>
    <cellStyle name="注释 2 2 3 5 4" xfId="53838"/>
    <cellStyle name="注释 2 2 3 5 5" xfId="53839"/>
    <cellStyle name="注释 2 2 3 6" xfId="53840"/>
    <cellStyle name="注释 2 2 3 7" xfId="53841"/>
    <cellStyle name="注释 2 2 3 8" xfId="53842"/>
    <cellStyle name="注释 2 2 3 9" xfId="53843"/>
    <cellStyle name="注释 2 2 4" xfId="53844"/>
    <cellStyle name="注释 2 2 4 2" xfId="53845"/>
    <cellStyle name="注释 2 2 4 3" xfId="53846"/>
    <cellStyle name="注释 2 2 4 4" xfId="53847"/>
    <cellStyle name="注释 2 2 4 6" xfId="53848"/>
    <cellStyle name="注释 2 2 5" xfId="53849"/>
    <cellStyle name="注释 2 2 5 2" xfId="53850"/>
    <cellStyle name="注释 2 2 5 3" xfId="53851"/>
    <cellStyle name="注释 2 2 5 4" xfId="53852"/>
    <cellStyle name="注释 2 2 5 6" xfId="53853"/>
    <cellStyle name="注释 2 2 6" xfId="53854"/>
    <cellStyle name="注释 2 2 7" xfId="53855"/>
    <cellStyle name="注释 2 2 8" xfId="53856"/>
    <cellStyle name="注释 2 2 9" xfId="53857"/>
    <cellStyle name="注释 2 3" xfId="53858"/>
    <cellStyle name="注释 2 3 10" xfId="53859"/>
    <cellStyle name="注释 2 3 11" xfId="53860"/>
    <cellStyle name="注释 2 3 2" xfId="53861"/>
    <cellStyle name="注释 2 3 2 2" xfId="53862"/>
    <cellStyle name="注释 2 3 2 2 2" xfId="53863"/>
    <cellStyle name="注释 2 3 2 2 3" xfId="53864"/>
    <cellStyle name="注释 2 3 2 2 4" xfId="53865"/>
    <cellStyle name="注释 2 3 2 2 5" xfId="53866"/>
    <cellStyle name="注释 2 3 2 2 6" xfId="53867"/>
    <cellStyle name="注释 2 3 2 3" xfId="53868"/>
    <cellStyle name="注释 2 3 2 4" xfId="53869"/>
    <cellStyle name="注释 2 3 2 5" xfId="53870"/>
    <cellStyle name="注释 2 3 2 6" xfId="53871"/>
    <cellStyle name="注释 2 3 2 7" xfId="53872"/>
    <cellStyle name="注释 2 3 3" xfId="53873"/>
    <cellStyle name="注释 2 3 3 2" xfId="53874"/>
    <cellStyle name="注释 2 3 3 2 2" xfId="53875"/>
    <cellStyle name="注释 2 3 3 2 3" xfId="53876"/>
    <cellStyle name="注释 2 3 3 2 4" xfId="53877"/>
    <cellStyle name="注释 2 3 3 2 5" xfId="53878"/>
    <cellStyle name="注释 2 3 3 3" xfId="53879"/>
    <cellStyle name="注释 2 3 3 4" xfId="53880"/>
    <cellStyle name="注释 2 3 3 5" xfId="53881"/>
    <cellStyle name="注释 2 3 3 6" xfId="53882"/>
    <cellStyle name="注释 2 3 3 7" xfId="53883"/>
    <cellStyle name="注释 2 3 4" xfId="53884"/>
    <cellStyle name="注释 2 3 4 2" xfId="53885"/>
    <cellStyle name="注释 2 3 4 3" xfId="53886"/>
    <cellStyle name="注释 2 3 4 4" xfId="53887"/>
    <cellStyle name="注释 2 3 4 5" xfId="53888"/>
    <cellStyle name="注释 2 3 4 6" xfId="53889"/>
    <cellStyle name="注释 2 3 5" xfId="53890"/>
    <cellStyle name="注释 2 3 5 2" xfId="53891"/>
    <cellStyle name="注释 2 3 5 3" xfId="53892"/>
    <cellStyle name="注释 2 3 5 4" xfId="53893"/>
    <cellStyle name="注释 2 3 5 5" xfId="53894"/>
    <cellStyle name="注释 2 3 5 6" xfId="53895"/>
    <cellStyle name="注释 2 3 6" xfId="53896"/>
    <cellStyle name="注释 2 3 7" xfId="53897"/>
    <cellStyle name="注释 2 3 8" xfId="53898"/>
    <cellStyle name="注释 2 3 9" xfId="53899"/>
    <cellStyle name="注释 2 4" xfId="53900"/>
    <cellStyle name="注释 2 4 2" xfId="53901"/>
    <cellStyle name="注释 2 4 3" xfId="53902"/>
    <cellStyle name="注释 2 4 4" xfId="53903"/>
    <cellStyle name="注释 2 4 5" xfId="53904"/>
    <cellStyle name="注释 2 4 6" xfId="53905"/>
    <cellStyle name="注释 2 4 7" xfId="53906"/>
    <cellStyle name="注释 2 5" xfId="53907"/>
    <cellStyle name="注释 2 5 2" xfId="53908"/>
    <cellStyle name="注释 2 5 3" xfId="53909"/>
    <cellStyle name="注释 2 5 4" xfId="53910"/>
    <cellStyle name="注释 2 5 5" xfId="53911"/>
    <cellStyle name="注释 2 5 6" xfId="53912"/>
    <cellStyle name="注释 2 5 7" xfId="53913"/>
    <cellStyle name="注释 2 6" xfId="53914"/>
    <cellStyle name="注释 2 6 2" xfId="53915"/>
    <cellStyle name="注释 2 6 3" xfId="53916"/>
    <cellStyle name="注释 2 6 4" xfId="53917"/>
    <cellStyle name="注释 2 6 5" xfId="53918"/>
    <cellStyle name="注释 2 6 6" xfId="53919"/>
    <cellStyle name="注释 2 6 7" xfId="53920"/>
    <cellStyle name="注释 2 7" xfId="53921"/>
    <cellStyle name="注释 2 7 2" xfId="53922"/>
    <cellStyle name="注释 2 7 3" xfId="53923"/>
    <cellStyle name="注释 2 7 4" xfId="53924"/>
    <cellStyle name="注释 2 7 5" xfId="53925"/>
    <cellStyle name="注释 2 7 6" xfId="53926"/>
    <cellStyle name="注释 2 7 7" xfId="53927"/>
    <cellStyle name="注释 2 8" xfId="53928"/>
    <cellStyle name="注释 2 9" xfId="53929"/>
    <cellStyle name="注释 3 10" xfId="53930"/>
    <cellStyle name="注释 3 11" xfId="53931"/>
    <cellStyle name="注释 3 12" xfId="53932"/>
    <cellStyle name="注释 3 2 10" xfId="53933"/>
    <cellStyle name="注释 3 2 11" xfId="53934"/>
    <cellStyle name="注释 3 2 12" xfId="53935"/>
    <cellStyle name="注释 3 2 13" xfId="53936"/>
    <cellStyle name="注释 3 2 2" xfId="53937"/>
    <cellStyle name="注释 3 2 2 2" xfId="53938"/>
    <cellStyle name="注释 3 2 2 2 2" xfId="53939"/>
    <cellStyle name="注释 3 2 2 2 2 2" xfId="53940"/>
    <cellStyle name="注释 3 2 2 2 2 3" xfId="53941"/>
    <cellStyle name="注释 3 2 2 2 2 4" xfId="53942"/>
    <cellStyle name="注释 3 2 2 2 2 5" xfId="53943"/>
    <cellStyle name="注释 3 2 2 2 2 6" xfId="53944"/>
    <cellStyle name="注释 3 2 2 2 3" xfId="53945"/>
    <cellStyle name="注释 3 2 2 2 4" xfId="53946"/>
    <cellStyle name="注释 3 2 2 2 5" xfId="53947"/>
    <cellStyle name="注释 3 2 2 2 6" xfId="53948"/>
    <cellStyle name="注释 3 2 2 2 7" xfId="53949"/>
    <cellStyle name="注释 3 2 2 3" xfId="53950"/>
    <cellStyle name="注释 3 2 2 3 2" xfId="53951"/>
    <cellStyle name="注释 3 2 2 3 3" xfId="53952"/>
    <cellStyle name="注释 3 2 2 3 4" xfId="53953"/>
    <cellStyle name="注释 3 2 2 3 5" xfId="53954"/>
    <cellStyle name="注释 3 2 2 3 6" xfId="53955"/>
    <cellStyle name="注释 3 2 2 4" xfId="53956"/>
    <cellStyle name="注释 3 2 2 5" xfId="53957"/>
    <cellStyle name="注释 3 2 2 6" xfId="53958"/>
    <cellStyle name="注释 3 2 2 7" xfId="53959"/>
    <cellStyle name="注释 3 2 2 8" xfId="53960"/>
    <cellStyle name="注释 3 2 3 5" xfId="53961"/>
    <cellStyle name="注释 3 2 3 6" xfId="53962"/>
    <cellStyle name="注释 3 2 4 6" xfId="53963"/>
    <cellStyle name="注释 3 2 5 6" xfId="53964"/>
    <cellStyle name="注释 3 2 6 3" xfId="53965"/>
    <cellStyle name="注释 3 2 6 4" xfId="53966"/>
    <cellStyle name="注释 3 2 6 6" xfId="53967"/>
    <cellStyle name="注释 3 2 7 3" xfId="53968"/>
    <cellStyle name="注释 3 2 7 4" xfId="53969"/>
    <cellStyle name="注释 3 2 7 6" xfId="53970"/>
    <cellStyle name="注释 3 3 2" xfId="53971"/>
    <cellStyle name="注释 3 3 2 2" xfId="53972"/>
    <cellStyle name="注释 3 3 2 3" xfId="53973"/>
    <cellStyle name="注释 3 3 2 4" xfId="53974"/>
    <cellStyle name="注释 3 3 2 5" xfId="53975"/>
    <cellStyle name="注释 3 3 2 6" xfId="53976"/>
    <cellStyle name="注释 3 3 3 5" xfId="53977"/>
    <cellStyle name="注释 3 3 3 6" xfId="53978"/>
    <cellStyle name="注释 3 4 2" xfId="53979"/>
    <cellStyle name="注释 3 5 2" xfId="53980"/>
    <cellStyle name="注释 3 6 2" xfId="53981"/>
    <cellStyle name="注释 3 7" xfId="53982"/>
    <cellStyle name="注释 3 7 2" xfId="53983"/>
    <cellStyle name="注释 3 8" xfId="53984"/>
    <cellStyle name="注释 3 9" xfId="53985"/>
    <cellStyle name="注释 4 10" xfId="53986"/>
    <cellStyle name="注释 4 11" xfId="53987"/>
    <cellStyle name="注释 4 2 10" xfId="53988"/>
    <cellStyle name="注释 4 2 11" xfId="53989"/>
    <cellStyle name="注释 4 2 2" xfId="53990"/>
    <cellStyle name="注释 4 2 2 2" xfId="53991"/>
    <cellStyle name="注释 4 2 2 2 2" xfId="53992"/>
    <cellStyle name="注释 4 2 2 2 3" xfId="53993"/>
    <cellStyle name="注释 4 2 2 2 4" xfId="53994"/>
    <cellStyle name="注释 4 2 2 2 5" xfId="53995"/>
    <cellStyle name="注释 4 2 2 2 6" xfId="53996"/>
    <cellStyle name="注释 4 2 2 3" xfId="53997"/>
    <cellStyle name="注释 4 2 2 3 2" xfId="53998"/>
    <cellStyle name="注释 4 2 2 3 3" xfId="53999"/>
    <cellStyle name="注释 4 2 2 3 4" xfId="54000"/>
    <cellStyle name="注释 4 2 2 3 5" xfId="54001"/>
    <cellStyle name="注释 4 2 2 3 6" xfId="54002"/>
    <cellStyle name="注释 4 2 2 4" xfId="54003"/>
    <cellStyle name="注释 4 2 2 5" xfId="54004"/>
    <cellStyle name="注释 4 2 2 6" xfId="54005"/>
    <cellStyle name="注释 4 2 2 7" xfId="54006"/>
    <cellStyle name="注释 4 2 2 8" xfId="54007"/>
    <cellStyle name="注释 4 2 3 3" xfId="54008"/>
    <cellStyle name="注释 4 2 3 4" xfId="54009"/>
    <cellStyle name="注释 4 2 3 5" xfId="54010"/>
    <cellStyle name="注释 4 2 3 6" xfId="54011"/>
    <cellStyle name="注释 4 2 4 3" xfId="54012"/>
    <cellStyle name="注释 4 2 4 4" xfId="54013"/>
    <cellStyle name="注释 4 2 4 5" xfId="54014"/>
    <cellStyle name="注释 4 2 4 6" xfId="54015"/>
    <cellStyle name="注释 4 2 5 2" xfId="54016"/>
    <cellStyle name="注释 4 2 5 3" xfId="54017"/>
    <cellStyle name="注释 4 2 5 4" xfId="54018"/>
    <cellStyle name="注释 4 2 5 5" xfId="54019"/>
    <cellStyle name="注释 4 2 5 6" xfId="54020"/>
    <cellStyle name="注释 4 2 6" xfId="54021"/>
    <cellStyle name="注释 4 2 7" xfId="54022"/>
    <cellStyle name="注释 4 2 8" xfId="54023"/>
    <cellStyle name="注释 4 2 9" xfId="54024"/>
    <cellStyle name="注释 4 3 2" xfId="54025"/>
    <cellStyle name="注释 4 3 2 2" xfId="54026"/>
    <cellStyle name="注释 4 3 2 3" xfId="54027"/>
    <cellStyle name="注释 4 3 2 4" xfId="54028"/>
    <cellStyle name="注释 4 3 2 5" xfId="54029"/>
    <cellStyle name="注释 4 3 2 6" xfId="54030"/>
    <cellStyle name="注释 4 3 3 3" xfId="54031"/>
    <cellStyle name="注释 4 3 3 4" xfId="54032"/>
    <cellStyle name="注释 4 3 3 5" xfId="54033"/>
    <cellStyle name="注释 4 3 3 6" xfId="54034"/>
    <cellStyle name="注释 4 3 6" xfId="54035"/>
    <cellStyle name="注释 4 3 7" xfId="54036"/>
    <cellStyle name="注释 4 3 8" xfId="54037"/>
    <cellStyle name="注释 4 3 9" xfId="54038"/>
    <cellStyle name="注释 4 5 2" xfId="54039"/>
    <cellStyle name="注释 4 5 4" xfId="54040"/>
    <cellStyle name="注释 4 5 5" xfId="54041"/>
    <cellStyle name="注释 4 5 6" xfId="54042"/>
    <cellStyle name="注释 4 5 7" xfId="54043"/>
    <cellStyle name="注释 4 6 2" xfId="54044"/>
    <cellStyle name="注释 4 7" xfId="54045"/>
    <cellStyle name="注释 4 7 2" xfId="54046"/>
    <cellStyle name="注释 4 8" xfId="54047"/>
    <cellStyle name="注释 4 9" xfId="54048"/>
    <cellStyle name="注释 5 10" xfId="54049"/>
    <cellStyle name="注释 5 11" xfId="54050"/>
    <cellStyle name="注释 5 2 10" xfId="54051"/>
    <cellStyle name="注释 5 2 11" xfId="54052"/>
    <cellStyle name="注释 5 2 2" xfId="54053"/>
    <cellStyle name="注释 5 2 2 2" xfId="54054"/>
    <cellStyle name="注释 5 2 2 2 2" xfId="54055"/>
    <cellStyle name="注释 5 2 2 2 3" xfId="54056"/>
    <cellStyle name="注释 5 2 2 3 2" xfId="54057"/>
    <cellStyle name="注释 5 2 2 3 3" xfId="54058"/>
    <cellStyle name="注释 5 2 2 4" xfId="54059"/>
    <cellStyle name="注释 5 2 2 5" xfId="54060"/>
    <cellStyle name="注释 5 2 2 6" xfId="54061"/>
    <cellStyle name="注释 5 2 2 7" xfId="54062"/>
    <cellStyle name="注释 5 2 2 8" xfId="54063"/>
    <cellStyle name="注释 5 2 3" xfId="54064"/>
    <cellStyle name="注释 5 2 3 2" xfId="54065"/>
    <cellStyle name="注释 5 2 3 4" xfId="54066"/>
    <cellStyle name="注释 5 2 3 5" xfId="54067"/>
    <cellStyle name="注释 5 2 3 6" xfId="54068"/>
    <cellStyle name="注释 5 2 4" xfId="54069"/>
    <cellStyle name="注释 5 2 4 2" xfId="54070"/>
    <cellStyle name="注释 5 2 4 4" xfId="54071"/>
    <cellStyle name="注释 5 2 4 5" xfId="54072"/>
    <cellStyle name="注释 5 2 4 6" xfId="54073"/>
    <cellStyle name="注释 5 2 5" xfId="54074"/>
    <cellStyle name="注释 5 2 5 2" xfId="54075"/>
    <cellStyle name="注释 5 2 5 4" xfId="54076"/>
    <cellStyle name="注释 5 2 5 5" xfId="54077"/>
    <cellStyle name="注释 5 2 5 6" xfId="54078"/>
    <cellStyle name="注释 5 2 6" xfId="54079"/>
    <cellStyle name="注释 5 2 7" xfId="54080"/>
    <cellStyle name="注释 5 2 8" xfId="54081"/>
    <cellStyle name="注释 5 2 9" xfId="54082"/>
    <cellStyle name="注释 5 3 2" xfId="54083"/>
    <cellStyle name="注释 5 3 2 2" xfId="54084"/>
    <cellStyle name="注释 5 3 2 3" xfId="54085"/>
    <cellStyle name="注释 5 3 2 4" xfId="54086"/>
    <cellStyle name="注释 5 3 2 5" xfId="54087"/>
    <cellStyle name="注释 5 3 2 6" xfId="54088"/>
    <cellStyle name="注释 5 3 3 2" xfId="54089"/>
    <cellStyle name="注释 5 3 3 3" xfId="54090"/>
    <cellStyle name="注释 5 3 3 4" xfId="54091"/>
    <cellStyle name="注释 5 3 3 5" xfId="54092"/>
    <cellStyle name="注释 5 3 3 6" xfId="54093"/>
    <cellStyle name="注释 5 3 4" xfId="54094"/>
    <cellStyle name="注释 5 3 5" xfId="54095"/>
    <cellStyle name="注释 5 3 6" xfId="54096"/>
    <cellStyle name="注释 5 3 7" xfId="54097"/>
    <cellStyle name="注释 5 3 8" xfId="54098"/>
    <cellStyle name="注释 5 3 9" xfId="54099"/>
    <cellStyle name="注释 5 5 2" xfId="54100"/>
    <cellStyle name="注释 5 5 3" xfId="54101"/>
    <cellStyle name="注释 5 5 4" xfId="54102"/>
    <cellStyle name="注释 5 5 5" xfId="54103"/>
    <cellStyle name="注释 5 5 6" xfId="54104"/>
    <cellStyle name="注释 5 5 7" xfId="54105"/>
    <cellStyle name="注释 5 6 2" xfId="54106"/>
    <cellStyle name="注释 5 7" xfId="54107"/>
    <cellStyle name="注释 5 7 2" xfId="54108"/>
    <cellStyle name="注释 5 8" xfId="54109"/>
    <cellStyle name="注释 5 9" xfId="54110"/>
    <cellStyle name="注释 6 10" xfId="54111"/>
    <cellStyle name="注释 6 2 10" xfId="54112"/>
    <cellStyle name="注释 6 2 2 2 5" xfId="54113"/>
    <cellStyle name="注释 6 2 2 2 6" xfId="54114"/>
    <cellStyle name="注释 6 2 2 3 5" xfId="54115"/>
    <cellStyle name="注释 6 2 2 3 6" xfId="54116"/>
    <cellStyle name="注释 6 3 2 5" xfId="54117"/>
    <cellStyle name="注释 6 3 2 6" xfId="54118"/>
    <cellStyle name="注释 6 3 3 5" xfId="54119"/>
    <cellStyle name="注释 6 3 3 6" xfId="54120"/>
    <cellStyle name="注释 6 4 2" xfId="54121"/>
    <cellStyle name="注释 6 4 3" xfId="54122"/>
    <cellStyle name="注释 6 4 5" xfId="54123"/>
    <cellStyle name="注释 6 4 6" xfId="54124"/>
    <cellStyle name="注释 6 5 2" xfId="54125"/>
    <cellStyle name="注释 6 5 3" xfId="54126"/>
    <cellStyle name="注释 6 5 5" xfId="54127"/>
    <cellStyle name="注释 6 5 6" xfId="54128"/>
    <cellStyle name="注释 6 7" xfId="54129"/>
    <cellStyle name="注释 6 8" xfId="54130"/>
    <cellStyle name="注释 6 9" xfId="54131"/>
    <cellStyle name="注释 7 10" xfId="54132"/>
    <cellStyle name="注释 7 2" xfId="54133"/>
    <cellStyle name="注释 7 3" xfId="54134"/>
    <cellStyle name="注释 7 3 2 5" xfId="54135"/>
    <cellStyle name="注释 7 3 2 6" xfId="54136"/>
    <cellStyle name="注释 7 4" xfId="54137"/>
    <cellStyle name="注释 7 4 2" xfId="54138"/>
    <cellStyle name="注释 7 4 3" xfId="54139"/>
    <cellStyle name="注释 7 4 4" xfId="54140"/>
    <cellStyle name="注释 7 4 5" xfId="54141"/>
    <cellStyle name="注释 7 4 6" xfId="54142"/>
    <cellStyle name="注释 7 5" xfId="54143"/>
    <cellStyle name="注释 7 5 2" xfId="54144"/>
    <cellStyle name="注释 7 5 3" xfId="54145"/>
    <cellStyle name="注释 7 5 4" xfId="54146"/>
    <cellStyle name="注释 7 5 5" xfId="54147"/>
    <cellStyle name="注释 7 5 6" xfId="54148"/>
    <cellStyle name="注释 7 6" xfId="54149"/>
    <cellStyle name="注释 7 7" xfId="54150"/>
    <cellStyle name="注释 7 9" xfId="54151"/>
    <cellStyle name="注释 8 10" xfId="54152"/>
    <cellStyle name="注释 8 2" xfId="54153"/>
    <cellStyle name="注释 8 3" xfId="54154"/>
    <cellStyle name="注释 8 4" xfId="54155"/>
    <cellStyle name="注释 8 4 2" xfId="54156"/>
    <cellStyle name="注释 8 4 3" xfId="54157"/>
    <cellStyle name="注释 8 4 4" xfId="54158"/>
    <cellStyle name="注释 8 4 5" xfId="54159"/>
    <cellStyle name="注释 8 4 6" xfId="54160"/>
    <cellStyle name="注释 8 5" xfId="54161"/>
    <cellStyle name="注释 8 5 2" xfId="54162"/>
    <cellStyle name="注释 8 5 3" xfId="54163"/>
    <cellStyle name="注释 8 5 4" xfId="54164"/>
    <cellStyle name="注释 8 5 5" xfId="54165"/>
    <cellStyle name="注释 8 5 6" xfId="54166"/>
    <cellStyle name="注释 8 6" xfId="54167"/>
    <cellStyle name="注释 8 7" xfId="54168"/>
    <cellStyle name="注释 8 8" xfId="54169"/>
    <cellStyle name="注释 8 9" xfId="54170"/>
    <cellStyle name="注释 9 10" xfId="54171"/>
    <cellStyle name="注释 9 2" xfId="54172"/>
    <cellStyle name="注释 9 3" xfId="54173"/>
    <cellStyle name="注释 9 3 2" xfId="54174"/>
    <cellStyle name="注释 9 3 3" xfId="54175"/>
    <cellStyle name="注释 9 3 4" xfId="54176"/>
    <cellStyle name="注释 9 3 5" xfId="54177"/>
    <cellStyle name="注释 9 3 6" xfId="54178"/>
    <cellStyle name="注释 9 4" xfId="54179"/>
    <cellStyle name="注释 9 4 2" xfId="54180"/>
    <cellStyle name="注释 9 4 3" xfId="54181"/>
    <cellStyle name="注释 9 4 4" xfId="54182"/>
    <cellStyle name="注释 9 4 5" xfId="54183"/>
    <cellStyle name="注释 9 4 6" xfId="54184"/>
    <cellStyle name="注释 9 5" xfId="54185"/>
    <cellStyle name="注释 9 5 2" xfId="54186"/>
    <cellStyle name="注释 9 5 3" xfId="54187"/>
    <cellStyle name="注释 9 5 4" xfId="54188"/>
    <cellStyle name="注释 9 5 5" xfId="54189"/>
    <cellStyle name="注释 9 5 6" xfId="54190"/>
    <cellStyle name="注释 9 6" xfId="54191"/>
    <cellStyle name="注释 9 8" xfId="54192"/>
    <cellStyle name="注释 9 9" xfId="54193"/>
    <cellStyle name="콤마 [0]_BOILER-CO1" xfId="54194"/>
    <cellStyle name="통화 [0]_BOILER-CO1" xfId="54195"/>
    <cellStyle name="통화_BOILER-CO1" xfId="54196"/>
    <cellStyle name="표준_0N-HANDLING " xfId="54197"/>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20013;&#29028;\&#29983;&#20135;&#32463;&#33829;&#37096;\&#36890;&#30693;\&#36164;&#26412;&#25903;&#20986;&#12289;&#19987;&#39033;&#25903;&#20986;&#34920;&#26684;&#27169;&#26495;\&#22823;&#20462;&#36153;&#27169;&#264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18年大修费"/>
    </sheetNames>
    <sheetDataSet>
      <sheetData sheetId="0">
        <row r="5">
          <cell r="X5">
            <v>27.7315</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17"/>
  <sheetViews>
    <sheetView workbookViewId="0">
      <selection activeCell="B18" sqref="B18"/>
    </sheetView>
  </sheetViews>
  <sheetFormatPr defaultColWidth="9" defaultRowHeight="14.25" outlineLevelCol="1"/>
  <cols>
    <col min="1" max="1" width="23.75" customWidth="1"/>
    <col min="2" max="2" width="19.5" customWidth="1"/>
  </cols>
  <sheetData>
    <row r="2" ht="27" customHeight="1" spans="1:2">
      <c r="A2" s="509" t="s">
        <v>0</v>
      </c>
      <c r="B2" s="508"/>
    </row>
    <row r="3" ht="27" customHeight="1" spans="1:2">
      <c r="A3" s="509" t="s">
        <v>1</v>
      </c>
      <c r="B3" s="508"/>
    </row>
    <row r="4" ht="27" customHeight="1" spans="1:2">
      <c r="A4" s="509" t="s">
        <v>2</v>
      </c>
      <c r="B4" s="508"/>
    </row>
    <row r="5" ht="27" customHeight="1" spans="1:2">
      <c r="A5" s="509" t="s">
        <v>3</v>
      </c>
      <c r="B5" s="508"/>
    </row>
    <row r="6" ht="27" customHeight="1" spans="1:2">
      <c r="A6" s="510" t="s">
        <v>4</v>
      </c>
      <c r="B6" s="511"/>
    </row>
    <row r="7" ht="27" customHeight="1" spans="1:2">
      <c r="A7" s="510" t="s">
        <v>5</v>
      </c>
      <c r="B7" s="511"/>
    </row>
    <row r="8" ht="27" customHeight="1" spans="1:2">
      <c r="A8" s="510" t="s">
        <v>6</v>
      </c>
      <c r="B8" s="511"/>
    </row>
    <row r="9" ht="27" customHeight="1" spans="1:2">
      <c r="A9" s="510" t="s">
        <v>7</v>
      </c>
      <c r="B9" s="511"/>
    </row>
    <row r="10" ht="27" customHeight="1" spans="1:2">
      <c r="A10" s="510" t="s">
        <v>8</v>
      </c>
      <c r="B10" s="511"/>
    </row>
    <row r="11" ht="27" customHeight="1" spans="1:2">
      <c r="A11" s="510" t="s">
        <v>9</v>
      </c>
      <c r="B11" s="511"/>
    </row>
    <row r="12" ht="27" customHeight="1" spans="1:1">
      <c r="A12" s="512" t="s">
        <v>10</v>
      </c>
    </row>
    <row r="13" ht="27" customHeight="1" spans="1:1">
      <c r="A13" s="512" t="s">
        <v>11</v>
      </c>
    </row>
    <row r="14" ht="27" customHeight="1" spans="1:1">
      <c r="A14" s="512" t="s">
        <v>12</v>
      </c>
    </row>
    <row r="15" ht="27" customHeight="1" spans="1:1">
      <c r="A15" s="512" t="s">
        <v>13</v>
      </c>
    </row>
    <row r="16" ht="27" customHeight="1" spans="1:2">
      <c r="A16" s="510" t="s">
        <v>14</v>
      </c>
      <c r="B16" s="511"/>
    </row>
    <row r="17" ht="27" customHeight="1" spans="1:1">
      <c r="A17" s="512" t="s">
        <v>15</v>
      </c>
    </row>
  </sheetData>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abSelected="1" workbookViewId="0">
      <selection activeCell="K10" sqref="K10"/>
    </sheetView>
  </sheetViews>
  <sheetFormatPr defaultColWidth="9.125" defaultRowHeight="14.25"/>
  <cols>
    <col min="1" max="1" width="6.625" customWidth="1"/>
    <col min="2" max="2" width="24.25" customWidth="1"/>
    <col min="3" max="3" width="11.125" customWidth="1"/>
    <col min="4" max="4" width="4.75" customWidth="1"/>
    <col min="5" max="5" width="7.5" customWidth="1"/>
    <col min="6" max="6" width="6.875" customWidth="1"/>
    <col min="7" max="9" width="9.125" customWidth="1"/>
    <col min="10" max="10" width="28.375" customWidth="1"/>
  </cols>
  <sheetData>
    <row r="1" ht="30" customHeight="1" spans="1:10">
      <c r="A1" s="201" t="s">
        <v>305</v>
      </c>
      <c r="B1" s="202"/>
      <c r="C1" s="203"/>
      <c r="D1" s="201"/>
      <c r="E1" s="201"/>
      <c r="F1" s="204"/>
      <c r="G1" s="204"/>
      <c r="H1" s="204"/>
      <c r="I1" s="204"/>
      <c r="J1" s="202"/>
    </row>
    <row r="2" ht="15" spans="1:10">
      <c r="A2" s="205" t="s">
        <v>248</v>
      </c>
      <c r="B2" s="206"/>
      <c r="C2" s="207"/>
      <c r="D2" s="208"/>
      <c r="E2" s="208"/>
      <c r="F2" s="209"/>
      <c r="G2" s="210"/>
      <c r="H2" s="210"/>
      <c r="I2" s="210"/>
      <c r="J2" s="243" t="s">
        <v>284</v>
      </c>
    </row>
    <row r="3" ht="30" spans="1:10">
      <c r="A3" s="211" t="s">
        <v>256</v>
      </c>
      <c r="B3" s="211" t="s">
        <v>285</v>
      </c>
      <c r="C3" s="211" t="s">
        <v>286</v>
      </c>
      <c r="D3" s="211" t="s">
        <v>287</v>
      </c>
      <c r="E3" s="211" t="s">
        <v>288</v>
      </c>
      <c r="F3" s="212" t="s">
        <v>289</v>
      </c>
      <c r="G3" s="212" t="s">
        <v>290</v>
      </c>
      <c r="H3" s="212" t="s">
        <v>291</v>
      </c>
      <c r="I3" s="212" t="s">
        <v>306</v>
      </c>
      <c r="J3" s="211" t="s">
        <v>28</v>
      </c>
    </row>
    <row r="4" ht="20.1" customHeight="1" spans="1:10">
      <c r="A4" s="213"/>
      <c r="B4" s="213" t="s">
        <v>246</v>
      </c>
      <c r="C4" s="213"/>
      <c r="D4" s="213"/>
      <c r="E4" s="213"/>
      <c r="F4" s="214"/>
      <c r="G4" s="214">
        <f>G5+G10+G14+G22</f>
        <v>0</v>
      </c>
      <c r="H4" s="214"/>
      <c r="I4" s="214"/>
      <c r="J4" s="244"/>
    </row>
    <row r="5" ht="20.1" customHeight="1" spans="1:10">
      <c r="A5" s="215" t="s">
        <v>292</v>
      </c>
      <c r="B5" s="216" t="s">
        <v>271</v>
      </c>
      <c r="C5" s="217"/>
      <c r="D5" s="217"/>
      <c r="E5" s="213"/>
      <c r="F5" s="214"/>
      <c r="G5" s="218">
        <f>SUM(G6:G8)</f>
        <v>0</v>
      </c>
      <c r="H5" s="218"/>
      <c r="I5" s="218"/>
      <c r="J5" s="244"/>
    </row>
    <row r="6" ht="21" customHeight="1" spans="1:10">
      <c r="A6" s="219"/>
      <c r="B6" s="220"/>
      <c r="C6" s="221"/>
      <c r="D6" s="219"/>
      <c r="E6" s="219"/>
      <c r="F6" s="222"/>
      <c r="G6" s="222"/>
      <c r="H6" s="222"/>
      <c r="I6" s="222"/>
      <c r="J6" s="245"/>
    </row>
    <row r="7" ht="21" customHeight="1" spans="1:10">
      <c r="A7" s="219"/>
      <c r="B7" s="220"/>
      <c r="C7" s="221"/>
      <c r="D7" s="219"/>
      <c r="E7" s="219"/>
      <c r="F7" s="222"/>
      <c r="G7" s="222"/>
      <c r="H7" s="222"/>
      <c r="I7" s="222"/>
      <c r="J7" s="245"/>
    </row>
    <row r="8" ht="21" customHeight="1" spans="1:10">
      <c r="A8" s="219"/>
      <c r="B8" s="220"/>
      <c r="C8" s="221"/>
      <c r="D8" s="219"/>
      <c r="E8" s="219"/>
      <c r="F8" s="222"/>
      <c r="G8" s="222"/>
      <c r="H8" s="222"/>
      <c r="I8" s="222"/>
      <c r="J8" s="246"/>
    </row>
    <row r="9" ht="20.1" customHeight="1" spans="1:10">
      <c r="A9" s="215" t="s">
        <v>293</v>
      </c>
      <c r="B9" s="216" t="s">
        <v>272</v>
      </c>
      <c r="C9" s="217"/>
      <c r="D9" s="217"/>
      <c r="E9" s="217"/>
      <c r="F9" s="218"/>
      <c r="G9" s="218"/>
      <c r="H9" s="218"/>
      <c r="I9" s="218"/>
      <c r="J9" s="247"/>
    </row>
    <row r="10" ht="20.1" customHeight="1" spans="1:10">
      <c r="A10" s="215" t="s">
        <v>294</v>
      </c>
      <c r="B10" s="223" t="s">
        <v>273</v>
      </c>
      <c r="C10" s="217"/>
      <c r="D10" s="224"/>
      <c r="E10" s="224"/>
      <c r="F10" s="218"/>
      <c r="G10" s="225">
        <f>SUM(G11:G13)</f>
        <v>0</v>
      </c>
      <c r="H10" s="225"/>
      <c r="I10" s="225"/>
      <c r="J10" s="247"/>
    </row>
    <row r="11" ht="21.75" customHeight="1" spans="1:10">
      <c r="A11" s="219"/>
      <c r="B11" s="226"/>
      <c r="C11" s="227"/>
      <c r="D11" s="219"/>
      <c r="E11" s="219"/>
      <c r="F11" s="222"/>
      <c r="G11" s="228"/>
      <c r="H11" s="228"/>
      <c r="I11" s="228"/>
      <c r="J11" s="245"/>
    </row>
    <row r="12" ht="21.75" customHeight="1" spans="1:10">
      <c r="A12" s="219"/>
      <c r="B12" s="229"/>
      <c r="C12" s="229"/>
      <c r="D12" s="230"/>
      <c r="E12" s="230"/>
      <c r="F12" s="231"/>
      <c r="G12" s="231"/>
      <c r="H12" s="231"/>
      <c r="I12" s="231"/>
      <c r="J12" s="245"/>
    </row>
    <row r="13" ht="21.75" customHeight="1" spans="1:10">
      <c r="A13" s="219"/>
      <c r="B13" s="229"/>
      <c r="C13" s="227"/>
      <c r="D13" s="219"/>
      <c r="E13" s="219"/>
      <c r="F13" s="228"/>
      <c r="G13" s="228"/>
      <c r="H13" s="228"/>
      <c r="I13" s="228"/>
      <c r="J13" s="245"/>
    </row>
    <row r="14" ht="20.1" customHeight="1" spans="1:10">
      <c r="A14" s="224" t="s">
        <v>295</v>
      </c>
      <c r="B14" s="232" t="s">
        <v>274</v>
      </c>
      <c r="C14" s="217"/>
      <c r="D14" s="224"/>
      <c r="E14" s="224"/>
      <c r="F14" s="225"/>
      <c r="G14" s="225">
        <f>SUM(G15:G17)</f>
        <v>0</v>
      </c>
      <c r="H14" s="225"/>
      <c r="I14" s="225"/>
      <c r="J14" s="247"/>
    </row>
    <row r="15" ht="22.5" customHeight="1" spans="1:10">
      <c r="A15" s="219"/>
      <c r="B15" s="226"/>
      <c r="C15" s="227"/>
      <c r="D15" s="219"/>
      <c r="E15" s="219"/>
      <c r="F15" s="228"/>
      <c r="G15" s="228"/>
      <c r="H15" s="228"/>
      <c r="I15" s="228"/>
      <c r="J15" s="221"/>
    </row>
    <row r="16" ht="22.5" customHeight="1" spans="1:10">
      <c r="A16" s="233"/>
      <c r="B16" s="234"/>
      <c r="C16" s="235"/>
      <c r="D16" s="233"/>
      <c r="E16" s="233"/>
      <c r="F16" s="236"/>
      <c r="G16" s="236"/>
      <c r="H16" s="236"/>
      <c r="I16" s="236"/>
      <c r="J16" s="248"/>
    </row>
    <row r="17" ht="22.5" customHeight="1" spans="1:10">
      <c r="A17" s="233"/>
      <c r="B17" s="226"/>
      <c r="C17" s="226"/>
      <c r="D17" s="237"/>
      <c r="E17" s="237"/>
      <c r="F17" s="238"/>
      <c r="G17" s="238"/>
      <c r="H17" s="238"/>
      <c r="I17" s="238"/>
      <c r="J17" s="221"/>
    </row>
    <row r="18" ht="20.1" customHeight="1" spans="1:10">
      <c r="A18" s="215" t="s">
        <v>296</v>
      </c>
      <c r="B18" s="216" t="s">
        <v>275</v>
      </c>
      <c r="C18" s="217"/>
      <c r="D18" s="224"/>
      <c r="E18" s="224"/>
      <c r="F18" s="225"/>
      <c r="G18" s="225"/>
      <c r="H18" s="225"/>
      <c r="I18" s="225"/>
      <c r="J18" s="249"/>
    </row>
    <row r="19" ht="20.1" customHeight="1" spans="1:10">
      <c r="A19" s="215" t="s">
        <v>297</v>
      </c>
      <c r="B19" s="216" t="s">
        <v>276</v>
      </c>
      <c r="C19" s="217"/>
      <c r="D19" s="224"/>
      <c r="E19" s="224"/>
      <c r="F19" s="225"/>
      <c r="G19" s="225"/>
      <c r="H19" s="225"/>
      <c r="I19" s="225"/>
      <c r="J19" s="248"/>
    </row>
    <row r="20" ht="20.1" customHeight="1" spans="1:10">
      <c r="A20" s="215" t="s">
        <v>298</v>
      </c>
      <c r="B20" s="216" t="s">
        <v>277</v>
      </c>
      <c r="C20" s="217"/>
      <c r="D20" s="224"/>
      <c r="E20" s="224"/>
      <c r="F20" s="218"/>
      <c r="G20" s="225"/>
      <c r="H20" s="225"/>
      <c r="I20" s="225"/>
      <c r="J20" s="248"/>
    </row>
    <row r="21" ht="25.5" spans="1:10">
      <c r="A21" s="215" t="s">
        <v>299</v>
      </c>
      <c r="B21" s="223" t="s">
        <v>278</v>
      </c>
      <c r="C21" s="217"/>
      <c r="D21" s="224"/>
      <c r="E21" s="224"/>
      <c r="F21" s="218"/>
      <c r="G21" s="225"/>
      <c r="H21" s="225"/>
      <c r="I21" s="225"/>
      <c r="J21" s="248"/>
    </row>
    <row r="22" spans="1:10">
      <c r="A22" s="215" t="s">
        <v>300</v>
      </c>
      <c r="B22" s="223" t="s">
        <v>279</v>
      </c>
      <c r="C22" s="217"/>
      <c r="D22" s="217"/>
      <c r="E22" s="217"/>
      <c r="F22" s="218"/>
      <c r="G22" s="218">
        <f>G23</f>
        <v>0</v>
      </c>
      <c r="H22" s="218"/>
      <c r="I22" s="218"/>
      <c r="J22" s="250"/>
    </row>
    <row r="23" ht="18" customHeight="1" spans="1:10">
      <c r="A23" s="219"/>
      <c r="B23" s="220"/>
      <c r="C23" s="227"/>
      <c r="D23" s="227"/>
      <c r="E23" s="227"/>
      <c r="F23" s="222"/>
      <c r="G23" s="222"/>
      <c r="H23" s="222"/>
      <c r="I23" s="222"/>
      <c r="J23" s="221"/>
    </row>
    <row r="24" ht="20.1" customHeight="1" spans="1:10">
      <c r="A24" s="215" t="s">
        <v>301</v>
      </c>
      <c r="B24" s="216" t="s">
        <v>280</v>
      </c>
      <c r="C24" s="217"/>
      <c r="D24" s="217"/>
      <c r="E24" s="217"/>
      <c r="F24" s="218"/>
      <c r="G24" s="218"/>
      <c r="H24" s="218"/>
      <c r="I24" s="218"/>
      <c r="J24" s="248"/>
    </row>
    <row r="25" ht="20.1" customHeight="1" spans="1:10">
      <c r="A25" s="215" t="s">
        <v>302</v>
      </c>
      <c r="B25" s="216" t="s">
        <v>281</v>
      </c>
      <c r="C25" s="217"/>
      <c r="D25" s="217"/>
      <c r="E25" s="217"/>
      <c r="F25" s="218"/>
      <c r="G25" s="218"/>
      <c r="H25" s="218"/>
      <c r="I25" s="218"/>
      <c r="J25" s="248"/>
    </row>
    <row r="26" ht="20.1" customHeight="1" spans="1:10">
      <c r="A26" s="215" t="s">
        <v>303</v>
      </c>
      <c r="B26" s="216" t="s">
        <v>185</v>
      </c>
      <c r="C26" s="217"/>
      <c r="D26" s="217"/>
      <c r="E26" s="217"/>
      <c r="F26" s="218"/>
      <c r="G26" s="218"/>
      <c r="H26" s="218"/>
      <c r="I26" s="218"/>
      <c r="J26" s="250"/>
    </row>
    <row r="27" ht="15" spans="1:10">
      <c r="A27" s="239" t="s">
        <v>304</v>
      </c>
      <c r="B27" s="239"/>
      <c r="C27" s="239"/>
      <c r="D27" s="239"/>
      <c r="E27" s="239"/>
      <c r="F27" s="239"/>
      <c r="G27" s="239"/>
      <c r="H27" s="239"/>
      <c r="I27" s="239"/>
      <c r="J27" s="239"/>
    </row>
    <row r="28" spans="2:10">
      <c r="B28" s="240"/>
      <c r="C28" s="241"/>
      <c r="D28" s="241"/>
      <c r="E28" s="241"/>
      <c r="F28" s="242"/>
      <c r="G28" s="242"/>
      <c r="H28" s="242"/>
      <c r="I28" s="242"/>
      <c r="J28" s="240"/>
    </row>
  </sheetData>
  <mergeCells count="3">
    <mergeCell ref="A1:J1"/>
    <mergeCell ref="A2:C2"/>
    <mergeCell ref="A27:J27"/>
  </mergeCells>
  <printOptions horizontalCentered="1"/>
  <pageMargins left="0.196850393700787" right="0.196850393700787" top="0.590551181102362" bottom="0.590551181102362" header="0.31496062992126" footer="0.31496062992126"/>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1:IN143"/>
  <sheetViews>
    <sheetView workbookViewId="0">
      <pane xSplit="2" ySplit="4" topLeftCell="C140" activePane="bottomRight" state="frozen"/>
      <selection/>
      <selection pane="topRight"/>
      <selection pane="bottomLeft"/>
      <selection pane="bottomRight" activeCell="AB110" sqref="AB110"/>
    </sheetView>
  </sheetViews>
  <sheetFormatPr defaultColWidth="9" defaultRowHeight="36" customHeight="1"/>
  <cols>
    <col min="1" max="1" width="7.625" customWidth="1"/>
    <col min="2" max="2" width="39.875" customWidth="1"/>
    <col min="3" max="3" width="14.375" customWidth="1"/>
    <col min="4" max="4" width="6.25" customWidth="1"/>
    <col min="5" max="6" width="8.375" customWidth="1"/>
    <col min="7" max="7" width="9.625" customWidth="1"/>
    <col min="8" max="11" width="9.625" hidden="1" customWidth="1"/>
    <col min="12" max="12" width="9.875" hidden="1" customWidth="1"/>
    <col min="13" max="21" width="9.625" hidden="1" customWidth="1"/>
    <col min="22" max="25" width="9.625" customWidth="1"/>
    <col min="26" max="27" width="9.625" hidden="1" customWidth="1"/>
    <col min="28" max="28" width="61" customWidth="1"/>
  </cols>
  <sheetData>
    <row r="1" customHeight="1" spans="1:28">
      <c r="A1" s="62" t="s">
        <v>307</v>
      </c>
      <c r="B1" s="63"/>
      <c r="C1" s="62"/>
      <c r="D1" s="62"/>
      <c r="E1" s="64"/>
      <c r="F1" s="64"/>
      <c r="G1" s="64"/>
      <c r="H1" s="64"/>
      <c r="I1" s="64"/>
      <c r="J1" s="64"/>
      <c r="K1" s="64"/>
      <c r="L1" s="64"/>
      <c r="M1" s="64"/>
      <c r="N1" s="64"/>
      <c r="O1" s="64"/>
      <c r="P1" s="64"/>
      <c r="Q1" s="64"/>
      <c r="R1" s="64"/>
      <c r="S1" s="64"/>
      <c r="T1" s="64"/>
      <c r="U1" s="64"/>
      <c r="V1" s="64"/>
      <c r="W1" s="64"/>
      <c r="X1" s="64"/>
      <c r="Y1" s="64"/>
      <c r="Z1" s="64"/>
      <c r="AA1" s="64"/>
      <c r="AB1" s="63"/>
    </row>
    <row r="2" customHeight="1" spans="1:28">
      <c r="A2" s="65" t="s">
        <v>308</v>
      </c>
      <c r="B2" s="66"/>
      <c r="C2" s="67"/>
      <c r="D2" s="67"/>
      <c r="E2" s="68"/>
      <c r="F2" s="68"/>
      <c r="G2" s="68"/>
      <c r="H2" s="68"/>
      <c r="I2" s="68"/>
      <c r="J2" s="68"/>
      <c r="K2" s="68"/>
      <c r="L2" s="68"/>
      <c r="M2" s="68"/>
      <c r="N2" s="68"/>
      <c r="O2" s="68"/>
      <c r="P2" s="121"/>
      <c r="Q2" s="121"/>
      <c r="R2" s="121"/>
      <c r="S2" s="121"/>
      <c r="T2" s="68"/>
      <c r="U2" s="68"/>
      <c r="V2" s="121"/>
      <c r="W2" s="121"/>
      <c r="X2" s="68"/>
      <c r="Y2" s="68"/>
      <c r="Z2" s="68"/>
      <c r="AA2" s="68"/>
      <c r="AB2" s="141" t="s">
        <v>309</v>
      </c>
    </row>
    <row r="3" customHeight="1" spans="1:28">
      <c r="A3" s="69" t="s">
        <v>256</v>
      </c>
      <c r="B3" s="70" t="s">
        <v>285</v>
      </c>
      <c r="C3" s="70" t="s">
        <v>286</v>
      </c>
      <c r="D3" s="70" t="s">
        <v>287</v>
      </c>
      <c r="E3" s="71" t="s">
        <v>288</v>
      </c>
      <c r="F3" s="71" t="s">
        <v>289</v>
      </c>
      <c r="G3" s="71" t="s">
        <v>290</v>
      </c>
      <c r="H3" s="72" t="s">
        <v>310</v>
      </c>
      <c r="I3" s="122"/>
      <c r="J3" s="72" t="s">
        <v>311</v>
      </c>
      <c r="K3" s="122"/>
      <c r="L3" s="72" t="s">
        <v>312</v>
      </c>
      <c r="M3" s="122"/>
      <c r="N3" s="72" t="s">
        <v>313</v>
      </c>
      <c r="O3" s="122"/>
      <c r="P3" s="123" t="s">
        <v>314</v>
      </c>
      <c r="Q3" s="135"/>
      <c r="R3" s="123" t="s">
        <v>315</v>
      </c>
      <c r="S3" s="135"/>
      <c r="T3" s="72" t="s">
        <v>316</v>
      </c>
      <c r="U3" s="122"/>
      <c r="V3" s="123" t="s">
        <v>317</v>
      </c>
      <c r="W3" s="135"/>
      <c r="X3" s="72" t="s">
        <v>318</v>
      </c>
      <c r="Y3" s="122"/>
      <c r="Z3" s="51" t="s">
        <v>319</v>
      </c>
      <c r="AA3" s="51"/>
      <c r="AB3" s="70" t="s">
        <v>28</v>
      </c>
    </row>
    <row r="4" customHeight="1" spans="1:28">
      <c r="A4" s="73"/>
      <c r="B4" s="74"/>
      <c r="C4" s="74"/>
      <c r="D4" s="74"/>
      <c r="E4" s="75"/>
      <c r="F4" s="75"/>
      <c r="G4" s="75"/>
      <c r="H4" s="76" t="s">
        <v>288</v>
      </c>
      <c r="I4" s="76" t="s">
        <v>290</v>
      </c>
      <c r="J4" s="76" t="s">
        <v>288</v>
      </c>
      <c r="K4" s="76" t="s">
        <v>290</v>
      </c>
      <c r="L4" s="76" t="s">
        <v>288</v>
      </c>
      <c r="M4" s="76" t="s">
        <v>290</v>
      </c>
      <c r="N4" s="76" t="s">
        <v>288</v>
      </c>
      <c r="O4" s="76" t="s">
        <v>290</v>
      </c>
      <c r="P4" s="124" t="s">
        <v>288</v>
      </c>
      <c r="Q4" s="124" t="s">
        <v>290</v>
      </c>
      <c r="R4" s="124" t="s">
        <v>288</v>
      </c>
      <c r="S4" s="124" t="s">
        <v>290</v>
      </c>
      <c r="T4" s="76" t="s">
        <v>288</v>
      </c>
      <c r="U4" s="76" t="s">
        <v>290</v>
      </c>
      <c r="V4" s="124" t="s">
        <v>288</v>
      </c>
      <c r="W4" s="124" t="s">
        <v>290</v>
      </c>
      <c r="X4" s="76" t="s">
        <v>288</v>
      </c>
      <c r="Y4" s="76" t="s">
        <v>290</v>
      </c>
      <c r="Z4" s="51" t="s">
        <v>288</v>
      </c>
      <c r="AA4" s="51" t="s">
        <v>290</v>
      </c>
      <c r="AB4" s="74"/>
    </row>
    <row r="5" customHeight="1" spans="1:231">
      <c r="A5" s="77"/>
      <c r="B5" s="78" t="s">
        <v>320</v>
      </c>
      <c r="C5" s="78"/>
      <c r="D5" s="79"/>
      <c r="E5" s="80"/>
      <c r="F5" s="81"/>
      <c r="G5" s="81">
        <f>SUM(G6,G27,G76,G90,G95,G98,G99,G100,G102,G132,G142)</f>
        <v>2000.0015</v>
      </c>
      <c r="H5" s="81"/>
      <c r="I5" s="81">
        <f>SUM(I6,I27,I76,I90,I95,I98,I99,I100,I102,I132,I142)</f>
        <v>54.801786</v>
      </c>
      <c r="J5" s="81"/>
      <c r="K5" s="81">
        <f>SUM(K6,K27,K76,K90,K95,K98,K99,K100,K102,K132,K142)</f>
        <v>62.573783</v>
      </c>
      <c r="L5" s="81"/>
      <c r="M5" s="81">
        <f>SUM(M6,M27,M76,M90,M95,M98,M99,M100,M102,M132,M142)</f>
        <v>62.430846</v>
      </c>
      <c r="N5" s="81"/>
      <c r="O5" s="81">
        <f>SUM(O6,O27,O76,O90,O95,O98,O99,O100,O102,O132,O142)</f>
        <v>81.316444</v>
      </c>
      <c r="P5" s="125"/>
      <c r="Q5" s="125">
        <f>SUM(Q6,Q27,Q76,Q90,Q95,Q98,Q99,Q100,Q102,Q132,Q142)</f>
        <v>124.5434</v>
      </c>
      <c r="R5" s="125"/>
      <c r="S5" s="125">
        <f>SUM(S6,S27,S76,S90,S95,S98,S99,S100,S102,S132,S142)</f>
        <v>107.999177</v>
      </c>
      <c r="T5" s="81"/>
      <c r="U5" s="81">
        <f>SUM(U6,U27,U76,U90,U95,U98,U99,U100,U102,U132,U142)</f>
        <v>76.369019</v>
      </c>
      <c r="V5" s="125"/>
      <c r="W5" s="125">
        <f>SUM(W6,W27,W76,W90,W95,W98,W99,W100,W102,W132,W142)</f>
        <v>137.97954</v>
      </c>
      <c r="X5" s="81"/>
      <c r="Y5" s="81">
        <f>SUM(Y6,Y27,Y76,Y90,Y95,Y98,Y99,Y100,Y102,Y132,Y142)</f>
        <v>708.013995</v>
      </c>
      <c r="Z5" s="139"/>
      <c r="AA5" s="81">
        <f>SUM(AA6,AA27,AA76,AA90,AA95,AA98,AA99,AA100,AA102,AA132,AA142)</f>
        <v>313.859021</v>
      </c>
      <c r="AB5" s="142"/>
      <c r="AC5" s="143">
        <f>G5-Y5</f>
        <v>1291.987505</v>
      </c>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c r="GF5" s="144"/>
      <c r="GG5" s="144"/>
      <c r="GH5" s="144"/>
      <c r="GI5" s="144"/>
      <c r="GJ5" s="144"/>
      <c r="GK5" s="144"/>
      <c r="GL5" s="144"/>
      <c r="GM5" s="144"/>
      <c r="GN5" s="144"/>
      <c r="GO5" s="144"/>
      <c r="GP5" s="144"/>
      <c r="GQ5" s="144"/>
      <c r="GR5" s="144"/>
      <c r="GS5" s="144"/>
      <c r="GT5" s="144"/>
      <c r="GU5" s="144"/>
      <c r="GV5" s="144"/>
      <c r="GW5" s="144"/>
      <c r="GX5" s="144"/>
      <c r="GY5" s="144"/>
      <c r="GZ5" s="144"/>
      <c r="HA5" s="144"/>
      <c r="HB5" s="144"/>
      <c r="HC5" s="144"/>
      <c r="HD5" s="144"/>
      <c r="HE5" s="144"/>
      <c r="HF5" s="144"/>
      <c r="HG5" s="144"/>
      <c r="HH5" s="144"/>
      <c r="HI5" s="144"/>
      <c r="HJ5" s="144"/>
      <c r="HK5" s="144"/>
      <c r="HL5" s="144"/>
      <c r="HM5" s="144"/>
      <c r="HN5" s="144"/>
      <c r="HO5" s="144"/>
      <c r="HP5" s="144"/>
      <c r="HQ5" s="144"/>
      <c r="HR5" s="144"/>
      <c r="HS5" s="144"/>
      <c r="HT5" s="144"/>
      <c r="HU5" s="144"/>
      <c r="HV5" s="144"/>
      <c r="HW5" s="144"/>
    </row>
    <row r="6" ht="46.5" customHeight="1" spans="1:29">
      <c r="A6" s="78" t="s">
        <v>321</v>
      </c>
      <c r="B6" s="82" t="s">
        <v>322</v>
      </c>
      <c r="C6" s="83"/>
      <c r="D6" s="83"/>
      <c r="E6" s="84"/>
      <c r="F6" s="84"/>
      <c r="G6" s="85">
        <f>G7+G8+G9+G24</f>
        <v>861.4</v>
      </c>
      <c r="H6" s="85"/>
      <c r="I6" s="85">
        <f>I7+I8+I9+I24</f>
        <v>32.4087</v>
      </c>
      <c r="J6" s="85"/>
      <c r="K6" s="126">
        <f>K7+K8+K9+K24</f>
        <v>33.7358</v>
      </c>
      <c r="L6" s="126"/>
      <c r="M6" s="85">
        <f>M7+M8+M9+M24</f>
        <v>30.8122</v>
      </c>
      <c r="N6" s="85"/>
      <c r="O6" s="126">
        <f>O7+O8+O9+O24</f>
        <v>32.9974</v>
      </c>
      <c r="P6" s="127"/>
      <c r="Q6" s="127">
        <f>Q7+Q8+Q9+Q24</f>
        <v>98.012</v>
      </c>
      <c r="R6" s="127"/>
      <c r="S6" s="127">
        <f>S7+S8+S9+S24</f>
        <v>78.42485</v>
      </c>
      <c r="T6" s="126"/>
      <c r="U6" s="85">
        <f>U7+U8+U9+U24</f>
        <v>56.709</v>
      </c>
      <c r="V6" s="136"/>
      <c r="W6" s="136">
        <f>W7+W8+W9+W24</f>
        <v>34.2495</v>
      </c>
      <c r="X6" s="85"/>
      <c r="Y6" s="136">
        <f>Y7+Y8+Y9+Y24</f>
        <v>397.34945</v>
      </c>
      <c r="Z6" s="136"/>
      <c r="AA6" s="127">
        <f>AA7+AA8+AA9+AA24</f>
        <v>209.43425</v>
      </c>
      <c r="AB6" s="145"/>
      <c r="AC6" s="143">
        <f t="shared" ref="AC6:AC69" si="0">G6-Y6</f>
        <v>464.05055</v>
      </c>
    </row>
    <row r="7" ht="60" customHeight="1" spans="1:29">
      <c r="A7" s="86" t="s">
        <v>323</v>
      </c>
      <c r="B7" s="79" t="s">
        <v>324</v>
      </c>
      <c r="C7" s="77"/>
      <c r="D7" s="79" t="s">
        <v>325</v>
      </c>
      <c r="E7" s="79">
        <v>1</v>
      </c>
      <c r="F7" s="79">
        <v>45</v>
      </c>
      <c r="G7" s="87">
        <f>E7*F7</f>
        <v>45</v>
      </c>
      <c r="H7" s="87"/>
      <c r="I7" s="87"/>
      <c r="J7" s="87"/>
      <c r="K7" s="87"/>
      <c r="L7" s="87"/>
      <c r="M7" s="87"/>
      <c r="N7" s="87"/>
      <c r="O7" s="87"/>
      <c r="P7" s="115"/>
      <c r="Q7" s="115">
        <f>16.5048+9.9029</f>
        <v>26.4077</v>
      </c>
      <c r="R7" s="115"/>
      <c r="S7" s="115"/>
      <c r="T7" s="87"/>
      <c r="U7" s="87"/>
      <c r="V7" s="115"/>
      <c r="W7" s="115">
        <v>-26.4077</v>
      </c>
      <c r="X7" s="87"/>
      <c r="Y7" s="87">
        <f>SUM(I7,K7,M7,O7,Q7,S7,U7,W7)</f>
        <v>0</v>
      </c>
      <c r="Z7" s="87"/>
      <c r="AA7" s="87">
        <f>SUM(O7,Q7,S7)</f>
        <v>26.4077</v>
      </c>
      <c r="AB7" s="142" t="s">
        <v>326</v>
      </c>
      <c r="AC7" s="143">
        <f t="shared" si="0"/>
        <v>45</v>
      </c>
    </row>
    <row r="8" ht="58.5" customHeight="1" spans="1:29">
      <c r="A8" s="86" t="s">
        <v>327</v>
      </c>
      <c r="B8" s="79" t="s">
        <v>328</v>
      </c>
      <c r="C8" s="77"/>
      <c r="D8" s="79" t="s">
        <v>325</v>
      </c>
      <c r="E8" s="79">
        <v>1</v>
      </c>
      <c r="F8" s="79">
        <v>10</v>
      </c>
      <c r="G8" s="87">
        <f t="shared" ref="G8:G23" si="1">E8*F8</f>
        <v>10</v>
      </c>
      <c r="H8" s="87"/>
      <c r="I8" s="87"/>
      <c r="J8" s="87"/>
      <c r="K8" s="87"/>
      <c r="L8" s="87"/>
      <c r="M8" s="87"/>
      <c r="N8" s="87"/>
      <c r="O8" s="87"/>
      <c r="P8" s="115"/>
      <c r="Q8" s="115"/>
      <c r="R8" s="115"/>
      <c r="S8" s="115"/>
      <c r="T8" s="87"/>
      <c r="U8" s="87"/>
      <c r="V8" s="115"/>
      <c r="W8" s="115"/>
      <c r="X8" s="87"/>
      <c r="Y8" s="87">
        <f t="shared" ref="Y8:Y71" si="2">SUM(I8,K8,M8,O8,Q8,S8,U8,W8)</f>
        <v>0</v>
      </c>
      <c r="Z8" s="87"/>
      <c r="AA8" s="87">
        <f t="shared" ref="AA8:AA71" si="3">SUM(O8,Q8,S8)</f>
        <v>0</v>
      </c>
      <c r="AB8" s="142" t="s">
        <v>329</v>
      </c>
      <c r="AC8" s="143">
        <f t="shared" si="0"/>
        <v>10</v>
      </c>
    </row>
    <row r="9" customHeight="1" spans="1:29">
      <c r="A9" s="86" t="s">
        <v>330</v>
      </c>
      <c r="B9" s="88" t="s">
        <v>331</v>
      </c>
      <c r="C9" s="88" t="s">
        <v>332</v>
      </c>
      <c r="D9" s="89" t="s">
        <v>333</v>
      </c>
      <c r="E9" s="90"/>
      <c r="F9" s="90"/>
      <c r="G9" s="87">
        <f>SUM(G10:G23)</f>
        <v>771.4</v>
      </c>
      <c r="H9" s="87"/>
      <c r="I9" s="87">
        <f>SUM(I10:I23)</f>
        <v>19.3019</v>
      </c>
      <c r="J9" s="87"/>
      <c r="K9" s="87">
        <f>SUM(K10:K23)</f>
        <v>30.3259</v>
      </c>
      <c r="L9" s="87"/>
      <c r="M9" s="87">
        <f>SUM(M10:M23)</f>
        <v>28.9198</v>
      </c>
      <c r="N9" s="87"/>
      <c r="O9" s="87">
        <f>SUM(O10:O23)</f>
        <v>29.0852</v>
      </c>
      <c r="P9" s="115"/>
      <c r="Q9" s="115">
        <f>SUM(Q10:Q23)</f>
        <v>69.8708</v>
      </c>
      <c r="R9" s="115"/>
      <c r="S9" s="115">
        <f>SUM(S10:S23)</f>
        <v>74.1801</v>
      </c>
      <c r="T9" s="87"/>
      <c r="U9" s="87">
        <f>SUM(U10:U23)</f>
        <v>38.1238</v>
      </c>
      <c r="V9" s="115"/>
      <c r="W9" s="115">
        <f>SUM(W10:W23)</f>
        <v>60.6572</v>
      </c>
      <c r="X9" s="87"/>
      <c r="Y9" s="115">
        <f>SUM(Y10:Y23)</f>
        <v>350.4647</v>
      </c>
      <c r="Z9" s="87"/>
      <c r="AA9" s="115">
        <f>SUM(AA10:AA23)</f>
        <v>173.1361</v>
      </c>
      <c r="AB9" s="142" t="s">
        <v>334</v>
      </c>
      <c r="AC9" s="143">
        <f t="shared" si="0"/>
        <v>420.9353</v>
      </c>
    </row>
    <row r="10" ht="111" customHeight="1" spans="1:29">
      <c r="A10" s="86" t="s">
        <v>335</v>
      </c>
      <c r="B10" s="88" t="s">
        <v>336</v>
      </c>
      <c r="C10" s="88"/>
      <c r="D10" s="89" t="s">
        <v>333</v>
      </c>
      <c r="E10" s="90">
        <v>113000</v>
      </c>
      <c r="F10" s="90">
        <v>0.0028</v>
      </c>
      <c r="G10" s="87">
        <f t="shared" si="1"/>
        <v>316.4</v>
      </c>
      <c r="H10" s="87"/>
      <c r="I10" s="87">
        <v>15.6237</v>
      </c>
      <c r="J10" s="87"/>
      <c r="K10" s="87">
        <v>21.5309</v>
      </c>
      <c r="L10" s="87"/>
      <c r="M10" s="87">
        <v>17.609</v>
      </c>
      <c r="N10" s="87"/>
      <c r="O10" s="87">
        <v>17.305</v>
      </c>
      <c r="P10" s="115"/>
      <c r="Q10" s="115">
        <v>18.2227</v>
      </c>
      <c r="R10" s="115"/>
      <c r="S10" s="115">
        <v>40.2774</v>
      </c>
      <c r="T10" s="87"/>
      <c r="U10" s="87">
        <f>30.4971+1.36</f>
        <v>31.8571</v>
      </c>
      <c r="V10" s="115"/>
      <c r="W10" s="115">
        <f>53.5703+0.0317</f>
        <v>53.602</v>
      </c>
      <c r="X10" s="87"/>
      <c r="Y10" s="87">
        <f t="shared" si="2"/>
        <v>216.0278</v>
      </c>
      <c r="Z10" s="87"/>
      <c r="AA10" s="87">
        <f t="shared" si="3"/>
        <v>75.8051</v>
      </c>
      <c r="AB10" s="146" t="s">
        <v>337</v>
      </c>
      <c r="AC10" s="143">
        <f t="shared" si="0"/>
        <v>100.3722</v>
      </c>
    </row>
    <row r="11" ht="72" customHeight="1" spans="1:29">
      <c r="A11" s="86" t="s">
        <v>338</v>
      </c>
      <c r="B11" s="88" t="s">
        <v>339</v>
      </c>
      <c r="C11" s="88"/>
      <c r="D11" s="89" t="s">
        <v>333</v>
      </c>
      <c r="E11" s="90">
        <v>28000</v>
      </c>
      <c r="F11" s="90">
        <v>0.0038</v>
      </c>
      <c r="G11" s="87">
        <f t="shared" si="1"/>
        <v>106.4</v>
      </c>
      <c r="H11" s="87"/>
      <c r="I11" s="87"/>
      <c r="J11" s="87"/>
      <c r="K11" s="87"/>
      <c r="L11" s="87"/>
      <c r="M11" s="87"/>
      <c r="N11" s="87"/>
      <c r="O11" s="87"/>
      <c r="P11" s="115"/>
      <c r="Q11" s="115"/>
      <c r="R11" s="115"/>
      <c r="S11" s="115"/>
      <c r="T11" s="87"/>
      <c r="U11" s="87">
        <v>0.9487</v>
      </c>
      <c r="V11" s="115"/>
      <c r="W11" s="115"/>
      <c r="X11" s="87"/>
      <c r="Y11" s="87">
        <f t="shared" si="2"/>
        <v>0.9487</v>
      </c>
      <c r="Z11" s="87"/>
      <c r="AA11" s="87">
        <f t="shared" si="3"/>
        <v>0</v>
      </c>
      <c r="AB11" s="142" t="s">
        <v>340</v>
      </c>
      <c r="AC11" s="143">
        <f t="shared" si="0"/>
        <v>105.4513</v>
      </c>
    </row>
    <row r="12" ht="45" customHeight="1" spans="1:29">
      <c r="A12" s="86" t="s">
        <v>341</v>
      </c>
      <c r="B12" s="88" t="s">
        <v>342</v>
      </c>
      <c r="C12" s="88"/>
      <c r="D12" s="89" t="s">
        <v>333</v>
      </c>
      <c r="E12" s="90">
        <v>19000</v>
      </c>
      <c r="F12" s="90">
        <v>0.005</v>
      </c>
      <c r="G12" s="87">
        <f t="shared" si="1"/>
        <v>95</v>
      </c>
      <c r="H12" s="87"/>
      <c r="I12" s="87"/>
      <c r="J12" s="87"/>
      <c r="K12" s="87"/>
      <c r="L12" s="87"/>
      <c r="M12" s="87">
        <v>4.9066</v>
      </c>
      <c r="N12" s="87"/>
      <c r="O12" s="87">
        <v>5.1303</v>
      </c>
      <c r="P12" s="115"/>
      <c r="Q12" s="115"/>
      <c r="R12" s="115"/>
      <c r="S12" s="115"/>
      <c r="T12" s="87"/>
      <c r="U12" s="87">
        <v>0.3476</v>
      </c>
      <c r="V12" s="115"/>
      <c r="W12" s="115">
        <v>3.2136</v>
      </c>
      <c r="X12" s="87"/>
      <c r="Y12" s="87">
        <f t="shared" si="2"/>
        <v>13.5981</v>
      </c>
      <c r="Z12" s="87"/>
      <c r="AA12" s="87">
        <f t="shared" si="3"/>
        <v>5.1303</v>
      </c>
      <c r="AB12" s="142" t="s">
        <v>343</v>
      </c>
      <c r="AC12" s="143">
        <f t="shared" si="0"/>
        <v>81.4019</v>
      </c>
    </row>
    <row r="13" ht="60.75" customHeight="1" spans="1:29">
      <c r="A13" s="86" t="s">
        <v>344</v>
      </c>
      <c r="B13" s="79" t="s">
        <v>345</v>
      </c>
      <c r="C13" s="91" t="s">
        <v>346</v>
      </c>
      <c r="D13" s="92" t="s">
        <v>347</v>
      </c>
      <c r="E13" s="90">
        <v>10</v>
      </c>
      <c r="F13" s="90">
        <v>5</v>
      </c>
      <c r="G13" s="87">
        <f t="shared" si="1"/>
        <v>50</v>
      </c>
      <c r="H13" s="87"/>
      <c r="I13" s="87"/>
      <c r="J13" s="87"/>
      <c r="K13" s="87"/>
      <c r="L13" s="87"/>
      <c r="M13" s="87"/>
      <c r="N13" s="87"/>
      <c r="O13" s="87"/>
      <c r="P13" s="115"/>
      <c r="Q13" s="115"/>
      <c r="R13" s="115"/>
      <c r="S13" s="115"/>
      <c r="T13" s="87"/>
      <c r="U13" s="87"/>
      <c r="V13" s="115"/>
      <c r="W13" s="115"/>
      <c r="X13" s="87"/>
      <c r="Y13" s="87">
        <f t="shared" si="2"/>
        <v>0</v>
      </c>
      <c r="Z13" s="87"/>
      <c r="AA13" s="87">
        <f t="shared" si="3"/>
        <v>0</v>
      </c>
      <c r="AB13" s="147" t="s">
        <v>348</v>
      </c>
      <c r="AC13" s="143">
        <f t="shared" si="0"/>
        <v>50</v>
      </c>
    </row>
    <row r="14" ht="55.5" customHeight="1" spans="1:29">
      <c r="A14" s="86"/>
      <c r="B14" s="79"/>
      <c r="C14" s="91" t="s">
        <v>349</v>
      </c>
      <c r="D14" s="92" t="s">
        <v>333</v>
      </c>
      <c r="E14" s="90">
        <v>2800</v>
      </c>
      <c r="F14" s="90">
        <v>0.0047</v>
      </c>
      <c r="G14" s="87">
        <f t="shared" si="1"/>
        <v>13.16</v>
      </c>
      <c r="H14" s="87"/>
      <c r="I14" s="87"/>
      <c r="J14" s="87"/>
      <c r="K14" s="87"/>
      <c r="L14" s="87"/>
      <c r="M14" s="87"/>
      <c r="N14" s="87"/>
      <c r="O14" s="87"/>
      <c r="P14" s="115"/>
      <c r="Q14" s="115">
        <v>0.4627</v>
      </c>
      <c r="R14" s="115"/>
      <c r="S14" s="115">
        <f>2.4103+10</f>
        <v>12.4103</v>
      </c>
      <c r="T14" s="87"/>
      <c r="U14" s="87"/>
      <c r="V14" s="115"/>
      <c r="W14" s="115"/>
      <c r="X14" s="87"/>
      <c r="Y14" s="87">
        <f t="shared" si="2"/>
        <v>12.873</v>
      </c>
      <c r="Z14" s="87"/>
      <c r="AA14" s="87">
        <f t="shared" si="3"/>
        <v>12.873</v>
      </c>
      <c r="AB14" s="147" t="s">
        <v>350</v>
      </c>
      <c r="AC14" s="143">
        <f t="shared" si="0"/>
        <v>0.287000000000001</v>
      </c>
    </row>
    <row r="15" customHeight="1" spans="1:29">
      <c r="A15" s="86"/>
      <c r="B15" s="79"/>
      <c r="C15" s="91" t="s">
        <v>351</v>
      </c>
      <c r="D15" s="92" t="s">
        <v>352</v>
      </c>
      <c r="E15" s="90">
        <v>1400</v>
      </c>
      <c r="F15" s="90">
        <v>0.005</v>
      </c>
      <c r="G15" s="87">
        <f t="shared" si="1"/>
        <v>7</v>
      </c>
      <c r="H15" s="87"/>
      <c r="I15" s="87"/>
      <c r="J15" s="87"/>
      <c r="K15" s="87"/>
      <c r="L15" s="87"/>
      <c r="M15" s="87"/>
      <c r="N15" s="87"/>
      <c r="O15" s="87"/>
      <c r="P15" s="115"/>
      <c r="Q15" s="115"/>
      <c r="R15" s="115"/>
      <c r="S15" s="115">
        <v>7</v>
      </c>
      <c r="T15" s="87"/>
      <c r="U15" s="87"/>
      <c r="V15" s="115"/>
      <c r="W15" s="115"/>
      <c r="X15" s="87"/>
      <c r="Y15" s="87">
        <f t="shared" si="2"/>
        <v>7</v>
      </c>
      <c r="Z15" s="87"/>
      <c r="AA15" s="87">
        <f t="shared" si="3"/>
        <v>7</v>
      </c>
      <c r="AB15" s="147" t="s">
        <v>353</v>
      </c>
      <c r="AC15" s="143">
        <f t="shared" si="0"/>
        <v>0</v>
      </c>
    </row>
    <row r="16" ht="51.95" customHeight="1" spans="1:29">
      <c r="A16" s="86"/>
      <c r="B16" s="79"/>
      <c r="C16" s="91" t="s">
        <v>354</v>
      </c>
      <c r="D16" s="92" t="s">
        <v>333</v>
      </c>
      <c r="E16" s="90">
        <v>3200</v>
      </c>
      <c r="F16" s="90">
        <v>0.0114</v>
      </c>
      <c r="G16" s="87">
        <f t="shared" si="1"/>
        <v>36.48</v>
      </c>
      <c r="H16" s="87"/>
      <c r="I16" s="87">
        <v>3.6782</v>
      </c>
      <c r="J16" s="87"/>
      <c r="K16" s="87">
        <v>8.795</v>
      </c>
      <c r="L16" s="87"/>
      <c r="M16" s="87">
        <v>6.4042</v>
      </c>
      <c r="N16" s="87"/>
      <c r="O16" s="87">
        <v>6.6499</v>
      </c>
      <c r="P16" s="115"/>
      <c r="Q16" s="115"/>
      <c r="R16" s="115"/>
      <c r="S16" s="115">
        <f>31.4924-23</f>
        <v>8.4924</v>
      </c>
      <c r="T16" s="87"/>
      <c r="U16" s="87"/>
      <c r="V16" s="115"/>
      <c r="W16" s="115"/>
      <c r="X16" s="87"/>
      <c r="Y16" s="87">
        <f t="shared" si="2"/>
        <v>34.0197</v>
      </c>
      <c r="Z16" s="87"/>
      <c r="AA16" s="87">
        <f t="shared" si="3"/>
        <v>15.1423</v>
      </c>
      <c r="AB16" s="142" t="s">
        <v>355</v>
      </c>
      <c r="AC16" s="143">
        <f t="shared" si="0"/>
        <v>2.4603</v>
      </c>
    </row>
    <row r="17" customHeight="1" spans="1:29">
      <c r="A17" s="86"/>
      <c r="B17" s="79"/>
      <c r="C17" s="91" t="s">
        <v>356</v>
      </c>
      <c r="D17" s="92" t="s">
        <v>352</v>
      </c>
      <c r="E17" s="90">
        <v>1600</v>
      </c>
      <c r="F17" s="90">
        <v>0.0087</v>
      </c>
      <c r="G17" s="87">
        <f t="shared" si="1"/>
        <v>13.92</v>
      </c>
      <c r="H17" s="87"/>
      <c r="I17" s="87"/>
      <c r="J17" s="87"/>
      <c r="K17" s="87"/>
      <c r="L17" s="87"/>
      <c r="M17" s="87"/>
      <c r="N17" s="87"/>
      <c r="O17" s="87"/>
      <c r="P17" s="115"/>
      <c r="Q17" s="115"/>
      <c r="R17" s="115"/>
      <c r="S17" s="115">
        <v>6</v>
      </c>
      <c r="T17" s="87"/>
      <c r="U17" s="87">
        <v>4.9704</v>
      </c>
      <c r="V17" s="115"/>
      <c r="W17" s="115"/>
      <c r="X17" s="87"/>
      <c r="Y17" s="87">
        <f t="shared" si="2"/>
        <v>10.9704</v>
      </c>
      <c r="Z17" s="87"/>
      <c r="AA17" s="87">
        <f t="shared" si="3"/>
        <v>6</v>
      </c>
      <c r="AB17" s="147" t="s">
        <v>357</v>
      </c>
      <c r="AC17" s="143">
        <f t="shared" si="0"/>
        <v>2.9496</v>
      </c>
    </row>
    <row r="18" customHeight="1" spans="1:29">
      <c r="A18" s="86"/>
      <c r="B18" s="79"/>
      <c r="C18" s="91" t="s">
        <v>358</v>
      </c>
      <c r="D18" s="92" t="s">
        <v>333</v>
      </c>
      <c r="E18" s="90">
        <v>1280</v>
      </c>
      <c r="F18" s="90">
        <v>0.0475</v>
      </c>
      <c r="G18" s="87">
        <f t="shared" si="1"/>
        <v>60.8</v>
      </c>
      <c r="H18" s="87"/>
      <c r="I18" s="87"/>
      <c r="J18" s="87"/>
      <c r="K18" s="87"/>
      <c r="L18" s="87"/>
      <c r="M18" s="87"/>
      <c r="N18" s="87"/>
      <c r="O18" s="87"/>
      <c r="P18" s="115"/>
      <c r="Q18" s="115">
        <v>51.1854</v>
      </c>
      <c r="R18" s="115"/>
      <c r="S18" s="115"/>
      <c r="T18" s="87"/>
      <c r="U18" s="87"/>
      <c r="V18" s="115"/>
      <c r="W18" s="115"/>
      <c r="X18" s="87"/>
      <c r="Y18" s="87">
        <f t="shared" si="2"/>
        <v>51.1854</v>
      </c>
      <c r="Z18" s="87"/>
      <c r="AA18" s="87">
        <f t="shared" si="3"/>
        <v>51.1854</v>
      </c>
      <c r="AB18" s="148" t="s">
        <v>359</v>
      </c>
      <c r="AC18" s="143">
        <f t="shared" si="0"/>
        <v>9.6146</v>
      </c>
    </row>
    <row r="19" customHeight="1" spans="1:29">
      <c r="A19" s="86"/>
      <c r="B19" s="79"/>
      <c r="C19" s="91" t="s">
        <v>360</v>
      </c>
      <c r="D19" s="92" t="s">
        <v>352</v>
      </c>
      <c r="E19" s="90">
        <v>640</v>
      </c>
      <c r="F19" s="90">
        <v>0.019</v>
      </c>
      <c r="G19" s="87">
        <f t="shared" si="1"/>
        <v>12.16</v>
      </c>
      <c r="H19" s="87"/>
      <c r="I19" s="87"/>
      <c r="J19" s="87"/>
      <c r="K19" s="87"/>
      <c r="L19" s="87"/>
      <c r="M19" s="87"/>
      <c r="N19" s="87"/>
      <c r="O19" s="87"/>
      <c r="P19" s="115"/>
      <c r="Q19" s="115"/>
      <c r="R19" s="115"/>
      <c r="S19" s="115"/>
      <c r="T19" s="87"/>
      <c r="U19" s="87"/>
      <c r="V19" s="115"/>
      <c r="W19" s="115">
        <v>3.8416</v>
      </c>
      <c r="X19" s="87"/>
      <c r="Y19" s="87">
        <f t="shared" si="2"/>
        <v>3.8416</v>
      </c>
      <c r="Z19" s="87"/>
      <c r="AA19" s="87">
        <f t="shared" si="3"/>
        <v>0</v>
      </c>
      <c r="AB19" s="147" t="s">
        <v>361</v>
      </c>
      <c r="AC19" s="143">
        <f t="shared" si="0"/>
        <v>8.3184</v>
      </c>
    </row>
    <row r="20" customHeight="1" spans="1:29">
      <c r="A20" s="86"/>
      <c r="B20" s="79"/>
      <c r="C20" s="91" t="s">
        <v>362</v>
      </c>
      <c r="D20" s="92" t="s">
        <v>333</v>
      </c>
      <c r="E20" s="90">
        <v>400</v>
      </c>
      <c r="F20" s="90">
        <v>0.048</v>
      </c>
      <c r="G20" s="87">
        <f t="shared" si="1"/>
        <v>19.2</v>
      </c>
      <c r="H20" s="87"/>
      <c r="I20" s="87"/>
      <c r="J20" s="87"/>
      <c r="K20" s="87"/>
      <c r="L20" s="87"/>
      <c r="M20" s="87"/>
      <c r="N20" s="87"/>
      <c r="O20" s="87"/>
      <c r="P20" s="115"/>
      <c r="Q20" s="115"/>
      <c r="R20" s="115"/>
      <c r="S20" s="115"/>
      <c r="T20" s="87"/>
      <c r="U20" s="87"/>
      <c r="V20" s="115"/>
      <c r="W20" s="115"/>
      <c r="X20" s="87"/>
      <c r="Y20" s="87">
        <f t="shared" si="2"/>
        <v>0</v>
      </c>
      <c r="Z20" s="87"/>
      <c r="AA20" s="87">
        <f t="shared" si="3"/>
        <v>0</v>
      </c>
      <c r="AB20" s="147" t="s">
        <v>363</v>
      </c>
      <c r="AC20" s="143">
        <f t="shared" si="0"/>
        <v>19.2</v>
      </c>
    </row>
    <row r="21" customHeight="1" spans="1:29">
      <c r="A21" s="86"/>
      <c r="B21" s="79"/>
      <c r="C21" s="91" t="s">
        <v>364</v>
      </c>
      <c r="D21" s="92" t="s">
        <v>352</v>
      </c>
      <c r="E21" s="90">
        <v>200</v>
      </c>
      <c r="F21" s="90">
        <v>0.0406</v>
      </c>
      <c r="G21" s="87">
        <f t="shared" si="1"/>
        <v>8.12</v>
      </c>
      <c r="H21" s="87"/>
      <c r="I21" s="87"/>
      <c r="J21" s="87"/>
      <c r="K21" s="87"/>
      <c r="L21" s="87"/>
      <c r="M21" s="87"/>
      <c r="N21" s="87"/>
      <c r="O21" s="87"/>
      <c r="P21" s="115"/>
      <c r="Q21" s="115"/>
      <c r="R21" s="115"/>
      <c r="S21" s="115"/>
      <c r="T21" s="87"/>
      <c r="U21" s="87"/>
      <c r="V21" s="115"/>
      <c r="W21" s="115"/>
      <c r="X21" s="87"/>
      <c r="Y21" s="87">
        <f t="shared" si="2"/>
        <v>0</v>
      </c>
      <c r="Z21" s="87"/>
      <c r="AA21" s="87">
        <f t="shared" si="3"/>
        <v>0</v>
      </c>
      <c r="AB21" s="147" t="s">
        <v>365</v>
      </c>
      <c r="AC21" s="143">
        <f t="shared" si="0"/>
        <v>8.12</v>
      </c>
    </row>
    <row r="22" ht="32.25" customHeight="1" spans="1:29">
      <c r="A22" s="86"/>
      <c r="B22" s="79"/>
      <c r="C22" s="91" t="s">
        <v>366</v>
      </c>
      <c r="D22" s="92" t="s">
        <v>333</v>
      </c>
      <c r="E22" s="90">
        <v>400</v>
      </c>
      <c r="F22" s="90">
        <v>0.0564</v>
      </c>
      <c r="G22" s="87">
        <f t="shared" si="1"/>
        <v>22.56</v>
      </c>
      <c r="H22" s="87"/>
      <c r="I22" s="87"/>
      <c r="J22" s="87"/>
      <c r="K22" s="87"/>
      <c r="L22" s="87"/>
      <c r="M22" s="87"/>
      <c r="N22" s="87"/>
      <c r="O22" s="87"/>
      <c r="P22" s="115"/>
      <c r="Q22" s="115"/>
      <c r="R22" s="115"/>
      <c r="S22" s="115"/>
      <c r="T22" s="87"/>
      <c r="U22" s="87"/>
      <c r="V22" s="115"/>
      <c r="W22" s="115"/>
      <c r="X22" s="87"/>
      <c r="Y22" s="87">
        <f t="shared" si="2"/>
        <v>0</v>
      </c>
      <c r="Z22" s="87"/>
      <c r="AA22" s="87">
        <f t="shared" si="3"/>
        <v>0</v>
      </c>
      <c r="AB22" s="147" t="s">
        <v>367</v>
      </c>
      <c r="AC22" s="143">
        <f t="shared" si="0"/>
        <v>22.56</v>
      </c>
    </row>
    <row r="23" customHeight="1" spans="1:29">
      <c r="A23" s="86"/>
      <c r="B23" s="79"/>
      <c r="C23" s="91" t="s">
        <v>368</v>
      </c>
      <c r="D23" s="92" t="s">
        <v>352</v>
      </c>
      <c r="E23" s="90">
        <v>200</v>
      </c>
      <c r="F23" s="90">
        <v>0.051</v>
      </c>
      <c r="G23" s="87">
        <f t="shared" si="1"/>
        <v>10.2</v>
      </c>
      <c r="H23" s="87"/>
      <c r="I23" s="87"/>
      <c r="J23" s="87"/>
      <c r="K23" s="87"/>
      <c r="L23" s="87"/>
      <c r="M23" s="87"/>
      <c r="N23" s="87"/>
      <c r="O23" s="87"/>
      <c r="P23" s="115"/>
      <c r="Q23" s="115"/>
      <c r="R23" s="115"/>
      <c r="S23" s="115"/>
      <c r="T23" s="87"/>
      <c r="U23" s="87"/>
      <c r="V23" s="115"/>
      <c r="W23" s="115"/>
      <c r="X23" s="87"/>
      <c r="Y23" s="87">
        <f t="shared" si="2"/>
        <v>0</v>
      </c>
      <c r="Z23" s="87"/>
      <c r="AA23" s="87">
        <f t="shared" si="3"/>
        <v>0</v>
      </c>
      <c r="AB23" s="147" t="s">
        <v>369</v>
      </c>
      <c r="AC23" s="143">
        <f t="shared" si="0"/>
        <v>10.2</v>
      </c>
    </row>
    <row r="24" customHeight="1" spans="1:29">
      <c r="A24" s="79">
        <v>4</v>
      </c>
      <c r="B24" s="79" t="s">
        <v>370</v>
      </c>
      <c r="C24" s="77"/>
      <c r="D24" s="79" t="s">
        <v>325</v>
      </c>
      <c r="E24" s="79">
        <v>1</v>
      </c>
      <c r="F24" s="79"/>
      <c r="G24" s="87">
        <f>SUM(G25:G26)</f>
        <v>35</v>
      </c>
      <c r="H24" s="87"/>
      <c r="I24" s="87">
        <f>SUM(I25:I26)</f>
        <v>13.1068</v>
      </c>
      <c r="J24" s="87"/>
      <c r="K24" s="87">
        <f>SUM(K25:K26)</f>
        <v>3.4099</v>
      </c>
      <c r="L24" s="87"/>
      <c r="M24" s="87">
        <f>SUM(M25:M26)</f>
        <v>1.8924</v>
      </c>
      <c r="N24" s="87"/>
      <c r="O24" s="87">
        <f>SUM(O25:O26)</f>
        <v>3.9122</v>
      </c>
      <c r="P24" s="115"/>
      <c r="Q24" s="115">
        <f>SUM(Q25:Q26)</f>
        <v>1.7335</v>
      </c>
      <c r="R24" s="115"/>
      <c r="S24" s="115">
        <f>SUM(S25:S26)</f>
        <v>4.24475</v>
      </c>
      <c r="T24" s="87"/>
      <c r="U24" s="87">
        <f>SUM(U25:U26)</f>
        <v>18.5852</v>
      </c>
      <c r="V24" s="115"/>
      <c r="W24" s="115">
        <f>SUM(W25:W26)</f>
        <v>0</v>
      </c>
      <c r="X24" s="87"/>
      <c r="Y24" s="115">
        <f>SUM(Y25:Y26)</f>
        <v>46.88475</v>
      </c>
      <c r="Z24" s="87"/>
      <c r="AA24" s="115">
        <f>SUM(AA25:AA26)</f>
        <v>9.89045</v>
      </c>
      <c r="AB24" s="149"/>
      <c r="AC24" s="143">
        <f t="shared" si="0"/>
        <v>-11.88475</v>
      </c>
    </row>
    <row r="25" ht="92.25" customHeight="1" spans="1:29">
      <c r="A25" s="86" t="s">
        <v>335</v>
      </c>
      <c r="B25" s="79" t="s">
        <v>371</v>
      </c>
      <c r="C25" s="79"/>
      <c r="D25" s="79" t="s">
        <v>372</v>
      </c>
      <c r="E25" s="79">
        <v>1</v>
      </c>
      <c r="F25" s="79">
        <v>15</v>
      </c>
      <c r="G25" s="87">
        <f t="shared" ref="G25:G33" si="4">E25*F25</f>
        <v>15</v>
      </c>
      <c r="H25" s="87"/>
      <c r="I25" s="87">
        <v>13.1068</v>
      </c>
      <c r="J25" s="87"/>
      <c r="K25" s="87">
        <v>3.4099</v>
      </c>
      <c r="L25" s="87"/>
      <c r="M25" s="87">
        <v>1.8924</v>
      </c>
      <c r="N25" s="87"/>
      <c r="O25" s="87">
        <f>2.95+0.9622</f>
        <v>3.9122</v>
      </c>
      <c r="P25" s="115"/>
      <c r="Q25" s="115">
        <v>1.7335</v>
      </c>
      <c r="R25" s="115"/>
      <c r="S25" s="115">
        <v>4.24475</v>
      </c>
      <c r="T25" s="87"/>
      <c r="U25" s="87">
        <f>17.4395+1.1457</f>
        <v>18.5852</v>
      </c>
      <c r="V25" s="115"/>
      <c r="W25" s="115"/>
      <c r="X25" s="87"/>
      <c r="Y25" s="87">
        <f t="shared" si="2"/>
        <v>46.88475</v>
      </c>
      <c r="Z25" s="87"/>
      <c r="AA25" s="87">
        <f t="shared" si="3"/>
        <v>9.89045</v>
      </c>
      <c r="AB25" s="147" t="s">
        <v>373</v>
      </c>
      <c r="AC25" s="143">
        <f t="shared" si="0"/>
        <v>-31.88475</v>
      </c>
    </row>
    <row r="26" ht="63" customHeight="1" spans="1:29">
      <c r="A26" s="86" t="s">
        <v>338</v>
      </c>
      <c r="B26" s="79" t="s">
        <v>374</v>
      </c>
      <c r="C26" s="79"/>
      <c r="D26" s="79" t="s">
        <v>372</v>
      </c>
      <c r="E26" s="79">
        <v>1</v>
      </c>
      <c r="F26" s="79">
        <v>20</v>
      </c>
      <c r="G26" s="87">
        <f t="shared" si="4"/>
        <v>20</v>
      </c>
      <c r="H26" s="87"/>
      <c r="I26" s="87"/>
      <c r="J26" s="87"/>
      <c r="K26" s="87"/>
      <c r="L26" s="87"/>
      <c r="M26" s="87"/>
      <c r="N26" s="87"/>
      <c r="O26" s="87"/>
      <c r="P26" s="115"/>
      <c r="Q26" s="115"/>
      <c r="R26" s="115"/>
      <c r="S26" s="115"/>
      <c r="T26" s="87"/>
      <c r="U26" s="87"/>
      <c r="V26" s="115"/>
      <c r="W26" s="115"/>
      <c r="X26" s="87"/>
      <c r="Y26" s="87">
        <f t="shared" si="2"/>
        <v>0</v>
      </c>
      <c r="Z26" s="87"/>
      <c r="AA26" s="87">
        <f t="shared" si="3"/>
        <v>0</v>
      </c>
      <c r="AB26" s="147" t="s">
        <v>375</v>
      </c>
      <c r="AC26" s="143">
        <f t="shared" si="0"/>
        <v>20</v>
      </c>
    </row>
    <row r="27" ht="90" customHeight="1" spans="1:29">
      <c r="A27" s="93" t="s">
        <v>376</v>
      </c>
      <c r="B27" s="94" t="s">
        <v>377</v>
      </c>
      <c r="C27" s="95"/>
      <c r="D27" s="95"/>
      <c r="E27" s="95"/>
      <c r="F27" s="95"/>
      <c r="G27" s="96">
        <f>SUM(G28,G34,G40,G45,G48,G51,G53,G54,G55,G56,G57,G58,G59,G60,G61,G62,G63,G64,G65,G66,G67,G68,G69,G70,G71,G72,G73,G74,G75)</f>
        <v>311.5325</v>
      </c>
      <c r="H27" s="96"/>
      <c r="I27" s="96">
        <f>SUM(I28,I34,I40,I45,I48,I51,I53,I54,I55,I56,I57,I58,I59,I60,I61,I62,I63,I64,I65,I66,I67,I68,I69,I70,I71,I72,I73,I74,I75)</f>
        <v>3.1671</v>
      </c>
      <c r="J27" s="96"/>
      <c r="K27" s="128">
        <f>SUM(K28,K34,K40,K45,K48,K51,K53,K54,K55,K56,K57,K58,K59,K60,K61,K62,K63,K64,K65,K66,K67,K68,K69,K70,K71,K72,K73,K74,K75)</f>
        <v>1.374529</v>
      </c>
      <c r="L27" s="128"/>
      <c r="M27" s="96">
        <f>SUM(M28,M34,M40,M45,M48,M51,M53,M54,M55,M56,M57,M58,M59,M60,M61,M62,M63,M64,M65,M66,M67,M68,M69,M70,M71,M72,M73,M74,M75)</f>
        <v>4.7867</v>
      </c>
      <c r="N27" s="96"/>
      <c r="O27" s="96">
        <f>SUM(O28,O34,O40,O45,O48,O51,O53,O54,O55,O56,O57,O58,O59,O60,O61,O62,O63,O64,O65,O66,O67,O68,O69,O70,O71,O72,O73,O74,O75)</f>
        <v>22.383944</v>
      </c>
      <c r="P27" s="129"/>
      <c r="Q27" s="129">
        <f>SUM(Q28,Q34,Q40,Q45,Q48,Q51,Q53,Q54,Q55,Q56,Q57,Q58,Q59,Q60,Q61,Q62,Q63,Q64,Q65,Q66,Q67,Q68,Q69,Q70,Q71,Q72,Q73,Q74,Q75)</f>
        <v>8.8707</v>
      </c>
      <c r="R27" s="129"/>
      <c r="S27" s="129">
        <f>SUM(S28,S34,S40,S45,S48,S51,S53,S54,S55,S56,S57,S58,S59,S60,S61,S62,S63,S64,S65,S66,S67,S68,S69,S70,S71,S72,S73,S74,S75)</f>
        <v>18.291027</v>
      </c>
      <c r="T27" s="96"/>
      <c r="U27" s="137">
        <f>SUM(U28,U34,U40,U45,U48,U51,U53,U54,U55,U56,U57,U58,U59,U60,U61,U62,U63,U64,U65,U66,U67,U68,U69,U70,U71,U72,U73,U74,U75)</f>
        <v>7.648919</v>
      </c>
      <c r="V27" s="138"/>
      <c r="W27" s="138">
        <f>SUM(W28,W34,W40,W45,W48,W51,W53,W54,W55,W56,W57,W58,W59,W60,W61,W62,W63,W64,W65,W66,W67,W68,W69,W70,W71,W72,W73,W74,W75)</f>
        <v>9.0627</v>
      </c>
      <c r="X27" s="96"/>
      <c r="Y27" s="138">
        <f>SUM(Y28,Y34,Y40,Y45,Y48,Y51,Y53,Y54,Y55,Y56,Y57,Y58,Y59,Y60,Y61,Y62,Y63,Y64,Y65,Y66,Y67,Y68,Y69,Y70,Y71,Y72,Y73,Y74,Y75)</f>
        <v>75.585619</v>
      </c>
      <c r="Z27" s="96"/>
      <c r="AA27" s="129">
        <f>SUM(AA28,AA34,AA40,AA45,AA48,AA51,AA53,AA54,AA55,AA56,AA57,AA58,AA59,AA60,AA61,AA62,AA63,AA64,AA65,AA66,AA67,AA68,AA69,AA70,AA71,AA72,AA73,AA74,AA75)</f>
        <v>49.545671</v>
      </c>
      <c r="AB27" s="150"/>
      <c r="AC27" s="143">
        <f t="shared" si="0"/>
        <v>235.946881</v>
      </c>
    </row>
    <row r="28" ht="72.95" customHeight="1" spans="1:29">
      <c r="A28" s="86" t="s">
        <v>323</v>
      </c>
      <c r="B28" s="97" t="s">
        <v>378</v>
      </c>
      <c r="C28" s="97" t="s">
        <v>379</v>
      </c>
      <c r="D28" s="89" t="s">
        <v>325</v>
      </c>
      <c r="E28" s="98"/>
      <c r="F28" s="99"/>
      <c r="G28" s="100">
        <f>SUM(G29:G33)</f>
        <v>17.8375</v>
      </c>
      <c r="H28" s="100"/>
      <c r="I28" s="100">
        <f>SUM(I29:I33)</f>
        <v>0</v>
      </c>
      <c r="J28" s="100"/>
      <c r="K28" s="100">
        <f>SUM(K29:K33)</f>
        <v>0</v>
      </c>
      <c r="L28" s="100"/>
      <c r="M28" s="100">
        <f>SUM(M29:M33)</f>
        <v>0</v>
      </c>
      <c r="N28" s="100"/>
      <c r="O28" s="100">
        <f>SUM(O29:O33)</f>
        <v>0</v>
      </c>
      <c r="P28" s="130"/>
      <c r="Q28" s="130">
        <f>SUM(Q29:Q33)</f>
        <v>0</v>
      </c>
      <c r="R28" s="130"/>
      <c r="S28" s="130">
        <f>SUM(S29:S33)</f>
        <v>0</v>
      </c>
      <c r="T28" s="100"/>
      <c r="U28" s="100">
        <f>SUM(U29:U33)</f>
        <v>0.2452</v>
      </c>
      <c r="V28" s="130"/>
      <c r="W28" s="130">
        <f>SUM(W29:W33)</f>
        <v>0</v>
      </c>
      <c r="X28" s="100"/>
      <c r="Y28" s="130">
        <f>SUM(Y29:Y33)</f>
        <v>0.2452</v>
      </c>
      <c r="Z28" s="100"/>
      <c r="AA28" s="130">
        <f>SUM(AA29:AA33)</f>
        <v>0</v>
      </c>
      <c r="AB28" s="151"/>
      <c r="AC28" s="143">
        <f t="shared" si="0"/>
        <v>17.5923</v>
      </c>
    </row>
    <row r="29" ht="51" customHeight="1" spans="1:29">
      <c r="A29" s="86" t="s">
        <v>335</v>
      </c>
      <c r="B29" s="77" t="s">
        <v>380</v>
      </c>
      <c r="C29" s="77" t="s">
        <v>381</v>
      </c>
      <c r="D29" s="77" t="s">
        <v>372</v>
      </c>
      <c r="E29" s="77">
        <v>5</v>
      </c>
      <c r="F29" s="77">
        <v>0.0875</v>
      </c>
      <c r="G29" s="87">
        <f t="shared" si="4"/>
        <v>0.4375</v>
      </c>
      <c r="H29" s="87"/>
      <c r="I29" s="87"/>
      <c r="J29" s="87"/>
      <c r="K29" s="87"/>
      <c r="L29" s="87"/>
      <c r="M29" s="87"/>
      <c r="N29" s="87"/>
      <c r="O29" s="87"/>
      <c r="P29" s="115"/>
      <c r="Q29" s="115"/>
      <c r="R29" s="115"/>
      <c r="S29" s="115"/>
      <c r="T29" s="87"/>
      <c r="U29" s="87"/>
      <c r="V29" s="115"/>
      <c r="W29" s="115"/>
      <c r="X29" s="87"/>
      <c r="Y29" s="87">
        <f t="shared" si="2"/>
        <v>0</v>
      </c>
      <c r="Z29" s="87"/>
      <c r="AA29" s="87">
        <f t="shared" si="3"/>
        <v>0</v>
      </c>
      <c r="AB29" s="152" t="s">
        <v>382</v>
      </c>
      <c r="AC29" s="143">
        <f t="shared" si="0"/>
        <v>0.4375</v>
      </c>
    </row>
    <row r="30" ht="75" customHeight="1" spans="1:29">
      <c r="A30" s="86" t="s">
        <v>338</v>
      </c>
      <c r="B30" s="77" t="s">
        <v>380</v>
      </c>
      <c r="C30" s="77" t="s">
        <v>383</v>
      </c>
      <c r="D30" s="77" t="s">
        <v>372</v>
      </c>
      <c r="E30" s="77">
        <v>5</v>
      </c>
      <c r="F30" s="77">
        <v>0.08</v>
      </c>
      <c r="G30" s="87">
        <f t="shared" si="4"/>
        <v>0.4</v>
      </c>
      <c r="H30" s="87"/>
      <c r="I30" s="87"/>
      <c r="J30" s="87"/>
      <c r="K30" s="87"/>
      <c r="L30" s="87"/>
      <c r="M30" s="87"/>
      <c r="N30" s="87"/>
      <c r="O30" s="87"/>
      <c r="P30" s="115"/>
      <c r="Q30" s="115"/>
      <c r="R30" s="115"/>
      <c r="S30" s="115"/>
      <c r="T30" s="87"/>
      <c r="U30" s="87"/>
      <c r="V30" s="115"/>
      <c r="W30" s="115"/>
      <c r="X30" s="87"/>
      <c r="Y30" s="87">
        <f t="shared" si="2"/>
        <v>0</v>
      </c>
      <c r="Z30" s="87"/>
      <c r="AA30" s="87">
        <f t="shared" si="3"/>
        <v>0</v>
      </c>
      <c r="AB30" s="152" t="s">
        <v>384</v>
      </c>
      <c r="AC30" s="143">
        <f t="shared" si="0"/>
        <v>0.4</v>
      </c>
    </row>
    <row r="31" ht="81.75" customHeight="1" spans="1:29">
      <c r="A31" s="101" t="s">
        <v>341</v>
      </c>
      <c r="B31" s="77" t="s">
        <v>385</v>
      </c>
      <c r="C31" s="77"/>
      <c r="D31" s="77" t="s">
        <v>372</v>
      </c>
      <c r="E31" s="77">
        <v>100</v>
      </c>
      <c r="F31" s="77">
        <v>0.05</v>
      </c>
      <c r="G31" s="87">
        <f t="shared" si="4"/>
        <v>5</v>
      </c>
      <c r="H31" s="87"/>
      <c r="I31" s="87"/>
      <c r="J31" s="87"/>
      <c r="K31" s="87"/>
      <c r="L31" s="87"/>
      <c r="M31" s="87"/>
      <c r="N31" s="87"/>
      <c r="O31" s="87"/>
      <c r="P31" s="115"/>
      <c r="Q31" s="115"/>
      <c r="R31" s="115"/>
      <c r="S31" s="115"/>
      <c r="T31" s="87"/>
      <c r="U31" s="87"/>
      <c r="V31" s="115"/>
      <c r="W31" s="115"/>
      <c r="X31" s="87"/>
      <c r="Y31" s="87">
        <f t="shared" si="2"/>
        <v>0</v>
      </c>
      <c r="Z31" s="87"/>
      <c r="AA31" s="87">
        <f t="shared" si="3"/>
        <v>0</v>
      </c>
      <c r="AB31" s="147" t="s">
        <v>386</v>
      </c>
      <c r="AC31" s="143">
        <f t="shared" si="0"/>
        <v>5</v>
      </c>
    </row>
    <row r="32" ht="42" customHeight="1" spans="1:29">
      <c r="A32" s="101" t="s">
        <v>344</v>
      </c>
      <c r="B32" s="77" t="s">
        <v>387</v>
      </c>
      <c r="C32" s="77" t="s">
        <v>388</v>
      </c>
      <c r="D32" s="77" t="s">
        <v>372</v>
      </c>
      <c r="E32" s="77">
        <v>20</v>
      </c>
      <c r="F32" s="77">
        <v>0.5</v>
      </c>
      <c r="G32" s="87">
        <f t="shared" si="4"/>
        <v>10</v>
      </c>
      <c r="H32" s="87"/>
      <c r="I32" s="87"/>
      <c r="J32" s="87"/>
      <c r="K32" s="87"/>
      <c r="L32" s="87"/>
      <c r="M32" s="87"/>
      <c r="N32" s="87"/>
      <c r="O32" s="87"/>
      <c r="P32" s="115"/>
      <c r="Q32" s="115"/>
      <c r="R32" s="115"/>
      <c r="S32" s="115"/>
      <c r="T32" s="87"/>
      <c r="U32" s="87"/>
      <c r="V32" s="115"/>
      <c r="W32" s="115"/>
      <c r="X32" s="87"/>
      <c r="Y32" s="87">
        <f t="shared" si="2"/>
        <v>0</v>
      </c>
      <c r="Z32" s="87"/>
      <c r="AA32" s="87">
        <f t="shared" si="3"/>
        <v>0</v>
      </c>
      <c r="AB32" s="147" t="s">
        <v>389</v>
      </c>
      <c r="AC32" s="143">
        <f t="shared" si="0"/>
        <v>10</v>
      </c>
    </row>
    <row r="33" ht="39" customHeight="1" spans="1:29">
      <c r="A33" s="101" t="s">
        <v>390</v>
      </c>
      <c r="B33" s="77" t="s">
        <v>391</v>
      </c>
      <c r="C33" s="77"/>
      <c r="D33" s="77" t="s">
        <v>325</v>
      </c>
      <c r="E33" s="77">
        <v>1</v>
      </c>
      <c r="F33" s="77">
        <v>2</v>
      </c>
      <c r="G33" s="87">
        <f t="shared" si="4"/>
        <v>2</v>
      </c>
      <c r="H33" s="87"/>
      <c r="I33" s="87"/>
      <c r="J33" s="87"/>
      <c r="K33" s="87"/>
      <c r="L33" s="87"/>
      <c r="M33" s="87"/>
      <c r="N33" s="87"/>
      <c r="O33" s="87"/>
      <c r="P33" s="115"/>
      <c r="Q33" s="115"/>
      <c r="R33" s="115"/>
      <c r="S33" s="115"/>
      <c r="T33" s="87"/>
      <c r="U33" s="87">
        <v>0.2452</v>
      </c>
      <c r="V33" s="115"/>
      <c r="W33" s="115"/>
      <c r="X33" s="87"/>
      <c r="Y33" s="87">
        <f t="shared" si="2"/>
        <v>0.2452</v>
      </c>
      <c r="Z33" s="87"/>
      <c r="AA33" s="87">
        <f t="shared" si="3"/>
        <v>0</v>
      </c>
      <c r="AB33" s="151" t="s">
        <v>392</v>
      </c>
      <c r="AC33" s="143">
        <f t="shared" si="0"/>
        <v>1.7548</v>
      </c>
    </row>
    <row r="34" customHeight="1" spans="1:248">
      <c r="A34" s="86" t="s">
        <v>327</v>
      </c>
      <c r="B34" s="97" t="s">
        <v>393</v>
      </c>
      <c r="C34" s="102"/>
      <c r="D34" s="89"/>
      <c r="E34" s="79"/>
      <c r="F34" s="99"/>
      <c r="G34" s="100">
        <f>SUM(G35:G39)</f>
        <v>61.97</v>
      </c>
      <c r="H34" s="100"/>
      <c r="I34" s="100">
        <f>SUM(I35:I39)</f>
        <v>3.0223</v>
      </c>
      <c r="J34" s="100"/>
      <c r="K34" s="100">
        <f>SUM(K35:K39)</f>
        <v>0.930129</v>
      </c>
      <c r="L34" s="100"/>
      <c r="M34" s="100">
        <f>SUM(M35:M39)</f>
        <v>4.7233</v>
      </c>
      <c r="N34" s="100"/>
      <c r="O34" s="100">
        <f>SUM(O35:O39)</f>
        <v>11.206966</v>
      </c>
      <c r="P34" s="130"/>
      <c r="Q34" s="130">
        <f>SUM(Q35:Q39)</f>
        <v>8.56</v>
      </c>
      <c r="R34" s="130"/>
      <c r="S34" s="130">
        <f>SUM(S35:S39)</f>
        <v>11.3698</v>
      </c>
      <c r="T34" s="100"/>
      <c r="U34" s="100">
        <f>SUM(U36:U39)</f>
        <v>6.7969</v>
      </c>
      <c r="V34" s="130"/>
      <c r="W34" s="130">
        <f>SUM(W35:W39)</f>
        <v>8.3803</v>
      </c>
      <c r="X34" s="100"/>
      <c r="Y34" s="130">
        <f>SUM(Y35:Y39)</f>
        <v>54.989695</v>
      </c>
      <c r="Z34" s="100"/>
      <c r="AA34" s="130">
        <f>SUM(AA35:AA39)</f>
        <v>31.136766</v>
      </c>
      <c r="AB34" s="153"/>
      <c r="AC34" s="143">
        <f t="shared" si="0"/>
        <v>6.980305</v>
      </c>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4"/>
      <c r="BM34" s="154"/>
      <c r="BN34" s="154"/>
      <c r="BO34" s="154"/>
      <c r="BP34" s="154"/>
      <c r="BQ34" s="154"/>
      <c r="BR34" s="154"/>
      <c r="BS34" s="154"/>
      <c r="BT34" s="154"/>
      <c r="BU34" s="154"/>
      <c r="BV34" s="154"/>
      <c r="BW34" s="154"/>
      <c r="BX34" s="154"/>
      <c r="BY34" s="154"/>
      <c r="BZ34" s="154"/>
      <c r="CA34" s="154"/>
      <c r="CB34" s="154"/>
      <c r="CC34" s="154"/>
      <c r="CD34" s="154"/>
      <c r="CE34" s="154"/>
      <c r="CF34" s="154"/>
      <c r="CG34" s="154"/>
      <c r="CH34" s="154"/>
      <c r="CI34" s="154"/>
      <c r="CJ34" s="154"/>
      <c r="CK34" s="154"/>
      <c r="CL34" s="154"/>
      <c r="CM34" s="154"/>
      <c r="CN34" s="154"/>
      <c r="CO34" s="154"/>
      <c r="CP34" s="154"/>
      <c r="CQ34" s="154"/>
      <c r="CR34" s="154"/>
      <c r="CS34" s="154"/>
      <c r="CT34" s="154"/>
      <c r="CU34" s="154"/>
      <c r="CV34" s="154"/>
      <c r="CW34" s="154"/>
      <c r="CX34" s="154"/>
      <c r="CY34" s="154"/>
      <c r="CZ34" s="154"/>
      <c r="DA34" s="154"/>
      <c r="DB34" s="154"/>
      <c r="DC34" s="154"/>
      <c r="DD34" s="154"/>
      <c r="DE34" s="154"/>
      <c r="DF34" s="154"/>
      <c r="DG34" s="154"/>
      <c r="DH34" s="154"/>
      <c r="DI34" s="154"/>
      <c r="DJ34" s="154"/>
      <c r="DK34" s="154"/>
      <c r="DL34" s="154"/>
      <c r="DM34" s="154"/>
      <c r="DN34" s="154"/>
      <c r="DO34" s="154"/>
      <c r="DP34" s="154"/>
      <c r="DQ34" s="154"/>
      <c r="DR34" s="154"/>
      <c r="DS34" s="154"/>
      <c r="DT34" s="154"/>
      <c r="DU34" s="154"/>
      <c r="DV34" s="154"/>
      <c r="DW34" s="154"/>
      <c r="DX34" s="154"/>
      <c r="DY34" s="154"/>
      <c r="DZ34" s="154"/>
      <c r="EA34" s="154"/>
      <c r="EB34" s="154"/>
      <c r="EC34" s="154"/>
      <c r="ED34" s="154"/>
      <c r="EE34" s="154"/>
      <c r="EF34" s="154"/>
      <c r="EG34" s="154"/>
      <c r="EH34" s="154"/>
      <c r="EI34" s="154"/>
      <c r="EJ34" s="154"/>
      <c r="EK34" s="154"/>
      <c r="EL34" s="154"/>
      <c r="EM34" s="154"/>
      <c r="EN34" s="154"/>
      <c r="EO34" s="154"/>
      <c r="EP34" s="154"/>
      <c r="EQ34" s="154"/>
      <c r="ER34" s="154"/>
      <c r="ES34" s="154"/>
      <c r="ET34" s="154"/>
      <c r="EU34" s="154"/>
      <c r="EV34" s="154"/>
      <c r="EW34" s="154"/>
      <c r="EX34" s="154"/>
      <c r="EY34" s="154"/>
      <c r="EZ34" s="154"/>
      <c r="FA34" s="154"/>
      <c r="FB34" s="154"/>
      <c r="FC34" s="154"/>
      <c r="FD34" s="154"/>
      <c r="FE34" s="154"/>
      <c r="FF34" s="154"/>
      <c r="FG34" s="154"/>
      <c r="FH34" s="154"/>
      <c r="FI34" s="154"/>
      <c r="FJ34" s="154"/>
      <c r="FK34" s="154"/>
      <c r="FL34" s="154"/>
      <c r="FM34" s="154"/>
      <c r="FN34" s="154"/>
      <c r="FO34" s="154"/>
      <c r="FP34" s="154"/>
      <c r="FQ34" s="154"/>
      <c r="FR34" s="154"/>
      <c r="FS34" s="154"/>
      <c r="FT34" s="154"/>
      <c r="FU34" s="154"/>
      <c r="FV34" s="154"/>
      <c r="FW34" s="154"/>
      <c r="FX34" s="154"/>
      <c r="FY34" s="154"/>
      <c r="FZ34" s="154"/>
      <c r="GA34" s="154"/>
      <c r="GB34" s="154"/>
      <c r="GC34" s="154"/>
      <c r="GD34" s="154"/>
      <c r="GE34" s="154"/>
      <c r="GF34" s="154"/>
      <c r="GG34" s="154"/>
      <c r="GH34" s="154"/>
      <c r="GI34" s="154"/>
      <c r="GJ34" s="154"/>
      <c r="GK34" s="154"/>
      <c r="GL34" s="154"/>
      <c r="GM34" s="154"/>
      <c r="GN34" s="154"/>
      <c r="GO34" s="154"/>
      <c r="GP34" s="154"/>
      <c r="GQ34" s="154"/>
      <c r="GR34" s="154"/>
      <c r="GS34" s="154"/>
      <c r="GT34" s="154"/>
      <c r="GU34" s="154"/>
      <c r="GV34" s="154"/>
      <c r="GW34" s="154"/>
      <c r="GX34" s="154"/>
      <c r="GY34" s="154"/>
      <c r="GZ34" s="154"/>
      <c r="HA34" s="154"/>
      <c r="HB34" s="154"/>
      <c r="HC34" s="154"/>
      <c r="HD34" s="154"/>
      <c r="HE34" s="154"/>
      <c r="HF34" s="154"/>
      <c r="HG34" s="154"/>
      <c r="HH34" s="154"/>
      <c r="HI34" s="154"/>
      <c r="HJ34" s="154"/>
      <c r="HK34" s="154"/>
      <c r="HL34" s="154"/>
      <c r="HM34" s="154"/>
      <c r="HN34" s="154"/>
      <c r="HO34" s="154"/>
      <c r="HP34" s="154"/>
      <c r="HQ34" s="154"/>
      <c r="HR34" s="154"/>
      <c r="HS34" s="154"/>
      <c r="HT34" s="154"/>
      <c r="HU34" s="154"/>
      <c r="HV34" s="154"/>
      <c r="HW34" s="154"/>
      <c r="HX34" s="154"/>
      <c r="HY34" s="154"/>
      <c r="HZ34" s="154"/>
      <c r="IA34" s="154"/>
      <c r="IB34" s="154"/>
      <c r="IC34" s="154"/>
      <c r="ID34" s="154"/>
      <c r="IE34" s="154"/>
      <c r="IF34" s="154"/>
      <c r="IG34" s="154"/>
      <c r="IH34" s="154"/>
      <c r="II34" s="154"/>
      <c r="IJ34" s="154"/>
      <c r="IK34" s="154"/>
      <c r="IL34" s="154"/>
      <c r="IM34" s="161"/>
      <c r="IN34" s="161"/>
    </row>
    <row r="35" customHeight="1" spans="1:248">
      <c r="A35" s="86" t="s">
        <v>335</v>
      </c>
      <c r="B35" s="77" t="s">
        <v>394</v>
      </c>
      <c r="C35" s="77" t="s">
        <v>395</v>
      </c>
      <c r="D35" s="77" t="s">
        <v>396</v>
      </c>
      <c r="E35" s="77">
        <v>100</v>
      </c>
      <c r="F35" s="77">
        <v>0.0425</v>
      </c>
      <c r="G35" s="87">
        <f t="shared" ref="G35:G39" si="5">E35*F35</f>
        <v>4.25</v>
      </c>
      <c r="H35" s="87"/>
      <c r="I35" s="87"/>
      <c r="J35" s="87"/>
      <c r="K35" s="87"/>
      <c r="L35" s="87"/>
      <c r="M35" s="87"/>
      <c r="N35" s="87"/>
      <c r="O35" s="131">
        <v>1.941</v>
      </c>
      <c r="P35" s="132"/>
      <c r="Q35" s="132">
        <v>0.4974</v>
      </c>
      <c r="R35" s="132"/>
      <c r="S35" s="132">
        <v>1.147</v>
      </c>
      <c r="T35" s="131"/>
      <c r="U35" s="139"/>
      <c r="V35" s="140"/>
      <c r="W35" s="140"/>
      <c r="X35" s="87"/>
      <c r="Y35" s="87">
        <f t="shared" si="2"/>
        <v>3.5854</v>
      </c>
      <c r="Z35" s="87"/>
      <c r="AA35" s="87">
        <f t="shared" si="3"/>
        <v>3.5854</v>
      </c>
      <c r="AB35" s="147" t="s">
        <v>397</v>
      </c>
      <c r="AC35" s="143">
        <f t="shared" si="0"/>
        <v>0.6646</v>
      </c>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B35" s="154"/>
      <c r="BC35" s="154"/>
      <c r="BD35" s="154"/>
      <c r="BE35" s="154"/>
      <c r="BF35" s="154"/>
      <c r="BG35" s="154"/>
      <c r="BH35" s="154"/>
      <c r="BI35" s="154"/>
      <c r="BJ35" s="154"/>
      <c r="BK35" s="154"/>
      <c r="BL35" s="154"/>
      <c r="BM35" s="154"/>
      <c r="BN35" s="154"/>
      <c r="BO35" s="154"/>
      <c r="BP35" s="154"/>
      <c r="BQ35" s="154"/>
      <c r="BR35" s="154"/>
      <c r="BS35" s="154"/>
      <c r="BT35" s="154"/>
      <c r="BU35" s="154"/>
      <c r="BV35" s="154"/>
      <c r="BW35" s="154"/>
      <c r="BX35" s="154"/>
      <c r="BY35" s="154"/>
      <c r="BZ35" s="154"/>
      <c r="CA35" s="154"/>
      <c r="CB35" s="154"/>
      <c r="CC35" s="154"/>
      <c r="CD35" s="154"/>
      <c r="CE35" s="154"/>
      <c r="CF35" s="154"/>
      <c r="CG35" s="154"/>
      <c r="CH35" s="154"/>
      <c r="CI35" s="154"/>
      <c r="CJ35" s="154"/>
      <c r="CK35" s="154"/>
      <c r="CL35" s="154"/>
      <c r="CM35" s="154"/>
      <c r="CN35" s="154"/>
      <c r="CO35" s="154"/>
      <c r="CP35" s="154"/>
      <c r="CQ35" s="154"/>
      <c r="CR35" s="154"/>
      <c r="CS35" s="154"/>
      <c r="CT35" s="154"/>
      <c r="CU35" s="154"/>
      <c r="CV35" s="154"/>
      <c r="CW35" s="154"/>
      <c r="CX35" s="154"/>
      <c r="CY35" s="154"/>
      <c r="CZ35" s="154"/>
      <c r="DA35" s="154"/>
      <c r="DB35" s="154"/>
      <c r="DC35" s="154"/>
      <c r="DD35" s="154"/>
      <c r="DE35" s="154"/>
      <c r="DF35" s="154"/>
      <c r="DG35" s="154"/>
      <c r="DH35" s="154"/>
      <c r="DI35" s="154"/>
      <c r="DJ35" s="154"/>
      <c r="DK35" s="154"/>
      <c r="DL35" s="154"/>
      <c r="DM35" s="154"/>
      <c r="DN35" s="154"/>
      <c r="DO35" s="154"/>
      <c r="DP35" s="154"/>
      <c r="DQ35" s="154"/>
      <c r="DR35" s="154"/>
      <c r="DS35" s="154"/>
      <c r="DT35" s="154"/>
      <c r="DU35" s="154"/>
      <c r="DV35" s="154"/>
      <c r="DW35" s="154"/>
      <c r="DX35" s="154"/>
      <c r="DY35" s="154"/>
      <c r="DZ35" s="154"/>
      <c r="EA35" s="154"/>
      <c r="EB35" s="154"/>
      <c r="EC35" s="154"/>
      <c r="ED35" s="154"/>
      <c r="EE35" s="154"/>
      <c r="EF35" s="154"/>
      <c r="EG35" s="154"/>
      <c r="EH35" s="154"/>
      <c r="EI35" s="154"/>
      <c r="EJ35" s="154"/>
      <c r="EK35" s="154"/>
      <c r="EL35" s="154"/>
      <c r="EM35" s="154"/>
      <c r="EN35" s="154"/>
      <c r="EO35" s="154"/>
      <c r="EP35" s="154"/>
      <c r="EQ35" s="154"/>
      <c r="ER35" s="154"/>
      <c r="ES35" s="154"/>
      <c r="ET35" s="154"/>
      <c r="EU35" s="154"/>
      <c r="EV35" s="154"/>
      <c r="EW35" s="154"/>
      <c r="EX35" s="154"/>
      <c r="EY35" s="154"/>
      <c r="EZ35" s="154"/>
      <c r="FA35" s="154"/>
      <c r="FB35" s="154"/>
      <c r="FC35" s="154"/>
      <c r="FD35" s="154"/>
      <c r="FE35" s="154"/>
      <c r="FF35" s="154"/>
      <c r="FG35" s="154"/>
      <c r="FH35" s="154"/>
      <c r="FI35" s="154"/>
      <c r="FJ35" s="154"/>
      <c r="FK35" s="154"/>
      <c r="FL35" s="154"/>
      <c r="FM35" s="154"/>
      <c r="FN35" s="154"/>
      <c r="FO35" s="154"/>
      <c r="FP35" s="154"/>
      <c r="FQ35" s="154"/>
      <c r="FR35" s="154"/>
      <c r="FS35" s="154"/>
      <c r="FT35" s="154"/>
      <c r="FU35" s="154"/>
      <c r="FV35" s="154"/>
      <c r="FW35" s="154"/>
      <c r="FX35" s="154"/>
      <c r="FY35" s="154"/>
      <c r="FZ35" s="154"/>
      <c r="GA35" s="154"/>
      <c r="GB35" s="154"/>
      <c r="GC35" s="154"/>
      <c r="GD35" s="154"/>
      <c r="GE35" s="154"/>
      <c r="GF35" s="154"/>
      <c r="GG35" s="154"/>
      <c r="GH35" s="154"/>
      <c r="GI35" s="154"/>
      <c r="GJ35" s="154"/>
      <c r="GK35" s="154"/>
      <c r="GL35" s="154"/>
      <c r="GM35" s="154"/>
      <c r="GN35" s="154"/>
      <c r="GO35" s="154"/>
      <c r="GP35" s="154"/>
      <c r="GQ35" s="154"/>
      <c r="GR35" s="154"/>
      <c r="GS35" s="154"/>
      <c r="GT35" s="154"/>
      <c r="GU35" s="154"/>
      <c r="GV35" s="154"/>
      <c r="GW35" s="154"/>
      <c r="GX35" s="154"/>
      <c r="GY35" s="154"/>
      <c r="GZ35" s="154"/>
      <c r="HA35" s="154"/>
      <c r="HB35" s="154"/>
      <c r="HC35" s="154"/>
      <c r="HD35" s="154"/>
      <c r="HE35" s="154"/>
      <c r="HF35" s="154"/>
      <c r="HG35" s="154"/>
      <c r="HH35" s="154"/>
      <c r="HI35" s="154"/>
      <c r="HJ35" s="154"/>
      <c r="HK35" s="154"/>
      <c r="HL35" s="154"/>
      <c r="HM35" s="154"/>
      <c r="HN35" s="154"/>
      <c r="HO35" s="154"/>
      <c r="HP35" s="154"/>
      <c r="HQ35" s="154"/>
      <c r="HR35" s="154"/>
      <c r="HS35" s="154"/>
      <c r="HT35" s="154"/>
      <c r="HU35" s="154"/>
      <c r="HV35" s="154"/>
      <c r="HW35" s="154"/>
      <c r="HX35" s="154"/>
      <c r="HY35" s="154"/>
      <c r="HZ35" s="154"/>
      <c r="IA35" s="154"/>
      <c r="IB35" s="154"/>
      <c r="IC35" s="154"/>
      <c r="ID35" s="154"/>
      <c r="IE35" s="154"/>
      <c r="IF35" s="154"/>
      <c r="IG35" s="154"/>
      <c r="IH35" s="154"/>
      <c r="II35" s="154"/>
      <c r="IJ35" s="154"/>
      <c r="IK35" s="154"/>
      <c r="IL35" s="154"/>
      <c r="IM35" s="161"/>
      <c r="IN35" s="161"/>
    </row>
    <row r="36" customHeight="1" spans="1:222">
      <c r="A36" s="86"/>
      <c r="B36" s="77"/>
      <c r="C36" s="77" t="s">
        <v>398</v>
      </c>
      <c r="D36" s="77" t="s">
        <v>396</v>
      </c>
      <c r="E36" s="77">
        <v>100</v>
      </c>
      <c r="F36" s="77">
        <v>0.031</v>
      </c>
      <c r="G36" s="87">
        <f t="shared" si="5"/>
        <v>3.1</v>
      </c>
      <c r="H36" s="87"/>
      <c r="I36" s="87"/>
      <c r="J36" s="87"/>
      <c r="K36" s="87"/>
      <c r="L36" s="87"/>
      <c r="M36" s="87"/>
      <c r="N36" s="87"/>
      <c r="O36" s="87"/>
      <c r="P36" s="115"/>
      <c r="Q36" s="115"/>
      <c r="R36" s="115"/>
      <c r="S36" s="115"/>
      <c r="T36" s="87"/>
      <c r="U36" s="131">
        <v>1.9427</v>
      </c>
      <c r="V36" s="132"/>
      <c r="W36" s="132">
        <v>1.5015</v>
      </c>
      <c r="X36" s="87"/>
      <c r="Y36" s="87">
        <f t="shared" si="2"/>
        <v>3.4442</v>
      </c>
      <c r="Z36" s="87"/>
      <c r="AA36" s="87">
        <f t="shared" si="3"/>
        <v>0</v>
      </c>
      <c r="AB36" s="147"/>
      <c r="AC36" s="143">
        <f t="shared" si="0"/>
        <v>-0.3442</v>
      </c>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155"/>
      <c r="BW36" s="155"/>
      <c r="BX36" s="155"/>
      <c r="BY36" s="155"/>
      <c r="BZ36" s="155"/>
      <c r="CA36" s="155"/>
      <c r="CB36" s="155"/>
      <c r="CC36" s="155"/>
      <c r="CD36" s="155"/>
      <c r="CE36" s="155"/>
      <c r="CF36" s="155"/>
      <c r="CG36" s="155"/>
      <c r="CH36" s="155"/>
      <c r="CI36" s="155"/>
      <c r="CJ36" s="155"/>
      <c r="CK36" s="155"/>
      <c r="CL36" s="155"/>
      <c r="CM36" s="155"/>
      <c r="CN36" s="155"/>
      <c r="CO36" s="155"/>
      <c r="CP36" s="155"/>
      <c r="CQ36" s="155"/>
      <c r="CR36" s="155"/>
      <c r="CS36" s="155"/>
      <c r="CT36" s="155"/>
      <c r="CU36" s="155"/>
      <c r="CV36" s="155"/>
      <c r="CW36" s="155"/>
      <c r="CX36" s="155"/>
      <c r="CY36" s="155"/>
      <c r="CZ36" s="155"/>
      <c r="DA36" s="155"/>
      <c r="DB36" s="155"/>
      <c r="DC36" s="155"/>
      <c r="DD36" s="155"/>
      <c r="DE36" s="155"/>
      <c r="DF36" s="155"/>
      <c r="DG36" s="155"/>
      <c r="DH36" s="155"/>
      <c r="DI36" s="155"/>
      <c r="DJ36" s="155"/>
      <c r="DK36" s="155"/>
      <c r="DL36" s="155"/>
      <c r="DM36" s="155"/>
      <c r="DN36" s="155"/>
      <c r="DO36" s="155"/>
      <c r="DP36" s="155"/>
      <c r="DQ36" s="155"/>
      <c r="DR36" s="155"/>
      <c r="DS36" s="155"/>
      <c r="DT36" s="155"/>
      <c r="DU36" s="155"/>
      <c r="DV36" s="155"/>
      <c r="DW36" s="155"/>
      <c r="DX36" s="155"/>
      <c r="DY36" s="155"/>
      <c r="DZ36" s="155"/>
      <c r="EA36" s="155"/>
      <c r="EB36" s="155"/>
      <c r="EC36" s="155"/>
      <c r="ED36" s="155"/>
      <c r="EE36" s="155"/>
      <c r="EF36" s="155"/>
      <c r="EG36" s="155"/>
      <c r="EH36" s="155"/>
      <c r="EI36" s="155"/>
      <c r="EJ36" s="155"/>
      <c r="EK36" s="155"/>
      <c r="EL36" s="155"/>
      <c r="EM36" s="155"/>
      <c r="EN36" s="155"/>
      <c r="EO36" s="155"/>
      <c r="EP36" s="155"/>
      <c r="EQ36" s="155"/>
      <c r="ER36" s="155"/>
      <c r="ES36" s="155"/>
      <c r="ET36" s="155"/>
      <c r="EU36" s="155"/>
      <c r="EV36" s="155"/>
      <c r="EW36" s="155"/>
      <c r="EX36" s="155"/>
      <c r="EY36" s="155"/>
      <c r="EZ36" s="155"/>
      <c r="FA36" s="155"/>
      <c r="FB36" s="155"/>
      <c r="FC36" s="155"/>
      <c r="FD36" s="155"/>
      <c r="FE36" s="155"/>
      <c r="FF36" s="155"/>
      <c r="FG36" s="155"/>
      <c r="FH36" s="155"/>
      <c r="FI36" s="155"/>
      <c r="FJ36" s="155"/>
      <c r="FK36" s="155"/>
      <c r="FL36" s="155"/>
      <c r="FM36" s="155"/>
      <c r="FN36" s="155"/>
      <c r="FO36" s="155"/>
      <c r="FP36" s="155"/>
      <c r="FQ36" s="155"/>
      <c r="FR36" s="155"/>
      <c r="FS36" s="155"/>
      <c r="FT36" s="155"/>
      <c r="FU36" s="155"/>
      <c r="FV36" s="155"/>
      <c r="FW36" s="155"/>
      <c r="FX36" s="155"/>
      <c r="FY36" s="155"/>
      <c r="FZ36" s="155"/>
      <c r="GA36" s="155"/>
      <c r="GB36" s="155"/>
      <c r="GC36" s="155"/>
      <c r="GD36" s="155"/>
      <c r="GE36" s="155"/>
      <c r="GF36" s="155"/>
      <c r="GG36" s="155"/>
      <c r="GH36" s="155"/>
      <c r="GI36" s="155"/>
      <c r="GJ36" s="155"/>
      <c r="GK36" s="155"/>
      <c r="GL36" s="155"/>
      <c r="GM36" s="155"/>
      <c r="GN36" s="155"/>
      <c r="GO36" s="155"/>
      <c r="GP36" s="155"/>
      <c r="GQ36" s="155"/>
      <c r="GR36" s="155"/>
      <c r="GS36" s="155"/>
      <c r="GT36" s="155"/>
      <c r="GU36" s="155"/>
      <c r="GV36" s="155"/>
      <c r="GW36" s="155"/>
      <c r="GX36" s="155"/>
      <c r="GY36" s="155"/>
      <c r="GZ36" s="155"/>
      <c r="HA36" s="155"/>
      <c r="HB36" s="155"/>
      <c r="HC36" s="155"/>
      <c r="HD36" s="155"/>
      <c r="HE36" s="155"/>
      <c r="HF36" s="155"/>
      <c r="HG36" s="155"/>
      <c r="HH36" s="155"/>
      <c r="HI36" s="155"/>
      <c r="HJ36" s="155"/>
      <c r="HK36" s="155"/>
      <c r="HL36" s="155"/>
      <c r="HM36" s="160"/>
      <c r="HN36" s="160"/>
    </row>
    <row r="37" ht="96.95" customHeight="1" spans="1:220">
      <c r="A37" s="86" t="s">
        <v>338</v>
      </c>
      <c r="B37" s="77" t="s">
        <v>399</v>
      </c>
      <c r="C37" s="77"/>
      <c r="D37" s="77" t="s">
        <v>325</v>
      </c>
      <c r="E37" s="77">
        <v>13</v>
      </c>
      <c r="F37" s="77">
        <v>1.5</v>
      </c>
      <c r="G37" s="87">
        <f t="shared" si="5"/>
        <v>19.5</v>
      </c>
      <c r="H37" s="87"/>
      <c r="I37" s="87">
        <v>2.9335</v>
      </c>
      <c r="J37" s="87"/>
      <c r="K37" s="87">
        <v>0.926334</v>
      </c>
      <c r="L37" s="87"/>
      <c r="M37" s="87">
        <v>4.7233</v>
      </c>
      <c r="N37" s="87"/>
      <c r="O37" s="87">
        <v>9.014266</v>
      </c>
      <c r="P37" s="115"/>
      <c r="Q37" s="140"/>
      <c r="R37" s="140"/>
      <c r="S37" s="140"/>
      <c r="T37" s="139"/>
      <c r="U37" s="87">
        <v>4.8542</v>
      </c>
      <c r="V37" s="115"/>
      <c r="W37" s="115">
        <v>6.8788</v>
      </c>
      <c r="X37" s="87"/>
      <c r="Y37" s="87">
        <f t="shared" si="2"/>
        <v>29.3304</v>
      </c>
      <c r="Z37" s="87"/>
      <c r="AA37" s="87">
        <f t="shared" si="3"/>
        <v>9.014266</v>
      </c>
      <c r="AB37" s="147" t="s">
        <v>400</v>
      </c>
      <c r="AC37" s="143">
        <f t="shared" si="0"/>
        <v>-9.8304</v>
      </c>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c r="BF37" s="156"/>
      <c r="BG37" s="156"/>
      <c r="BH37" s="156"/>
      <c r="BI37" s="156"/>
      <c r="BJ37" s="156"/>
      <c r="BK37" s="156"/>
      <c r="BL37" s="156"/>
      <c r="BM37" s="156"/>
      <c r="BN37" s="156"/>
      <c r="BO37" s="156"/>
      <c r="BP37" s="156"/>
      <c r="BQ37" s="156"/>
      <c r="BR37" s="156"/>
      <c r="BS37" s="156"/>
      <c r="BT37" s="156"/>
      <c r="BU37" s="156"/>
      <c r="BV37" s="156"/>
      <c r="BW37" s="156"/>
      <c r="BX37" s="156"/>
      <c r="BY37" s="156"/>
      <c r="BZ37" s="156"/>
      <c r="CA37" s="156"/>
      <c r="CB37" s="156"/>
      <c r="CC37" s="156"/>
      <c r="CD37" s="156"/>
      <c r="CE37" s="156"/>
      <c r="CF37" s="156"/>
      <c r="CG37" s="156"/>
      <c r="CH37" s="156"/>
      <c r="CI37" s="156"/>
      <c r="CJ37" s="156"/>
      <c r="CK37" s="156"/>
      <c r="CL37" s="156"/>
      <c r="CM37" s="156"/>
      <c r="CN37" s="156"/>
      <c r="CO37" s="156"/>
      <c r="CP37" s="156"/>
      <c r="CQ37" s="156"/>
      <c r="CR37" s="156"/>
      <c r="CS37" s="156"/>
      <c r="CT37" s="156"/>
      <c r="CU37" s="156"/>
      <c r="CV37" s="156"/>
      <c r="CW37" s="156"/>
      <c r="CX37" s="156"/>
      <c r="CY37" s="156"/>
      <c r="CZ37" s="156"/>
      <c r="DA37" s="156"/>
      <c r="DB37" s="156"/>
      <c r="DC37" s="156"/>
      <c r="DD37" s="156"/>
      <c r="DE37" s="156"/>
      <c r="DF37" s="156"/>
      <c r="DG37" s="156"/>
      <c r="DH37" s="156"/>
      <c r="DI37" s="156"/>
      <c r="DJ37" s="156"/>
      <c r="DK37" s="156"/>
      <c r="DL37" s="156"/>
      <c r="DM37" s="156"/>
      <c r="DN37" s="156"/>
      <c r="DO37" s="156"/>
      <c r="DP37" s="156"/>
      <c r="DQ37" s="156"/>
      <c r="DR37" s="156"/>
      <c r="DS37" s="156"/>
      <c r="DT37" s="156"/>
      <c r="DU37" s="156"/>
      <c r="DV37" s="156"/>
      <c r="DW37" s="156"/>
      <c r="DX37" s="156"/>
      <c r="DY37" s="156"/>
      <c r="DZ37" s="156"/>
      <c r="EA37" s="156"/>
      <c r="EB37" s="156"/>
      <c r="EC37" s="156"/>
      <c r="ED37" s="156"/>
      <c r="EE37" s="156"/>
      <c r="EF37" s="156"/>
      <c r="EG37" s="156"/>
      <c r="EH37" s="156"/>
      <c r="EI37" s="156"/>
      <c r="EJ37" s="156"/>
      <c r="EK37" s="156"/>
      <c r="EL37" s="156"/>
      <c r="EM37" s="156"/>
      <c r="EN37" s="156"/>
      <c r="EO37" s="156"/>
      <c r="EP37" s="156"/>
      <c r="EQ37" s="156"/>
      <c r="ER37" s="156"/>
      <c r="ES37" s="156"/>
      <c r="ET37" s="156"/>
      <c r="EU37" s="156"/>
      <c r="EV37" s="156"/>
      <c r="EW37" s="156"/>
      <c r="EX37" s="156"/>
      <c r="EY37" s="156"/>
      <c r="EZ37" s="156"/>
      <c r="FA37" s="156"/>
      <c r="FB37" s="156"/>
      <c r="FC37" s="156"/>
      <c r="FD37" s="156"/>
      <c r="FE37" s="156"/>
      <c r="FF37" s="156"/>
      <c r="FG37" s="156"/>
      <c r="FH37" s="156"/>
      <c r="FI37" s="156"/>
      <c r="FJ37" s="156"/>
      <c r="FK37" s="156"/>
      <c r="FL37" s="156"/>
      <c r="FM37" s="156"/>
      <c r="FN37" s="156"/>
      <c r="FO37" s="156"/>
      <c r="FP37" s="156"/>
      <c r="FQ37" s="156"/>
      <c r="FR37" s="156"/>
      <c r="FS37" s="156"/>
      <c r="FT37" s="156"/>
      <c r="FU37" s="156"/>
      <c r="FV37" s="156"/>
      <c r="FW37" s="156"/>
      <c r="FX37" s="156"/>
      <c r="FY37" s="156"/>
      <c r="FZ37" s="156"/>
      <c r="GA37" s="156"/>
      <c r="GB37" s="156"/>
      <c r="GC37" s="156"/>
      <c r="GD37" s="156"/>
      <c r="GE37" s="156"/>
      <c r="GF37" s="156"/>
      <c r="GG37" s="156"/>
      <c r="GH37" s="156"/>
      <c r="GI37" s="156"/>
      <c r="GJ37" s="156"/>
      <c r="GK37" s="156"/>
      <c r="GL37" s="156"/>
      <c r="GM37" s="156"/>
      <c r="GN37" s="156"/>
      <c r="GO37" s="156"/>
      <c r="GP37" s="156"/>
      <c r="GQ37" s="156"/>
      <c r="GR37" s="156"/>
      <c r="GS37" s="156"/>
      <c r="GT37" s="156"/>
      <c r="GU37" s="156"/>
      <c r="GV37" s="156"/>
      <c r="GW37" s="156"/>
      <c r="GX37" s="156"/>
      <c r="GY37" s="156"/>
      <c r="GZ37" s="156"/>
      <c r="HA37" s="156"/>
      <c r="HB37" s="156"/>
      <c r="HC37" s="156"/>
      <c r="HD37" s="156"/>
      <c r="HE37" s="156"/>
      <c r="HF37" s="156"/>
      <c r="HG37" s="156"/>
      <c r="HH37" s="156"/>
      <c r="HI37" s="156"/>
      <c r="HJ37" s="156"/>
      <c r="HK37" s="156"/>
      <c r="HL37" s="156"/>
    </row>
    <row r="38" ht="57" customHeight="1" spans="1:220">
      <c r="A38" s="86" t="s">
        <v>341</v>
      </c>
      <c r="B38" s="77" t="s">
        <v>401</v>
      </c>
      <c r="C38" s="77"/>
      <c r="D38" s="77" t="s">
        <v>325</v>
      </c>
      <c r="E38" s="77">
        <v>15</v>
      </c>
      <c r="F38" s="77">
        <v>1.008</v>
      </c>
      <c r="G38" s="87">
        <f t="shared" si="5"/>
        <v>15.12</v>
      </c>
      <c r="H38" s="87"/>
      <c r="I38" s="87">
        <v>0.0888</v>
      </c>
      <c r="J38" s="87"/>
      <c r="K38" s="133">
        <v>0.003795</v>
      </c>
      <c r="L38" s="133"/>
      <c r="M38" s="133"/>
      <c r="N38" s="133"/>
      <c r="O38" s="133">
        <v>0.2517</v>
      </c>
      <c r="P38" s="134"/>
      <c r="Q38" s="115">
        <v>0.1498</v>
      </c>
      <c r="R38" s="115"/>
      <c r="S38" s="115">
        <v>10.2228</v>
      </c>
      <c r="T38" s="87"/>
      <c r="U38" s="87"/>
      <c r="V38" s="115"/>
      <c r="W38" s="115"/>
      <c r="X38" s="87"/>
      <c r="Y38" s="87">
        <f t="shared" si="2"/>
        <v>10.716895</v>
      </c>
      <c r="Z38" s="87"/>
      <c r="AA38" s="87">
        <f t="shared" si="3"/>
        <v>10.6243</v>
      </c>
      <c r="AB38" s="147" t="s">
        <v>402</v>
      </c>
      <c r="AC38" s="143">
        <f t="shared" si="0"/>
        <v>4.403105</v>
      </c>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c r="BF38" s="156"/>
      <c r="BG38" s="156"/>
      <c r="BH38" s="156"/>
      <c r="BI38" s="156"/>
      <c r="BJ38" s="156"/>
      <c r="BK38" s="156"/>
      <c r="BL38" s="156"/>
      <c r="BM38" s="156"/>
      <c r="BN38" s="156"/>
      <c r="BO38" s="156"/>
      <c r="BP38" s="156"/>
      <c r="BQ38" s="156"/>
      <c r="BR38" s="156"/>
      <c r="BS38" s="156"/>
      <c r="BT38" s="156"/>
      <c r="BU38" s="156"/>
      <c r="BV38" s="156"/>
      <c r="BW38" s="156"/>
      <c r="BX38" s="156"/>
      <c r="BY38" s="156"/>
      <c r="BZ38" s="156"/>
      <c r="CA38" s="156"/>
      <c r="CB38" s="156"/>
      <c r="CC38" s="156"/>
      <c r="CD38" s="156"/>
      <c r="CE38" s="156"/>
      <c r="CF38" s="156"/>
      <c r="CG38" s="156"/>
      <c r="CH38" s="156"/>
      <c r="CI38" s="156"/>
      <c r="CJ38" s="156"/>
      <c r="CK38" s="156"/>
      <c r="CL38" s="156"/>
      <c r="CM38" s="156"/>
      <c r="CN38" s="156"/>
      <c r="CO38" s="156"/>
      <c r="CP38" s="156"/>
      <c r="CQ38" s="156"/>
      <c r="CR38" s="156"/>
      <c r="CS38" s="156"/>
      <c r="CT38" s="156"/>
      <c r="CU38" s="156"/>
      <c r="CV38" s="156"/>
      <c r="CW38" s="156"/>
      <c r="CX38" s="156"/>
      <c r="CY38" s="156"/>
      <c r="CZ38" s="156"/>
      <c r="DA38" s="156"/>
      <c r="DB38" s="156"/>
      <c r="DC38" s="156"/>
      <c r="DD38" s="156"/>
      <c r="DE38" s="156"/>
      <c r="DF38" s="156"/>
      <c r="DG38" s="156"/>
      <c r="DH38" s="156"/>
      <c r="DI38" s="156"/>
      <c r="DJ38" s="156"/>
      <c r="DK38" s="156"/>
      <c r="DL38" s="156"/>
      <c r="DM38" s="156"/>
      <c r="DN38" s="156"/>
      <c r="DO38" s="156"/>
      <c r="DP38" s="156"/>
      <c r="DQ38" s="156"/>
      <c r="DR38" s="156"/>
      <c r="DS38" s="156"/>
      <c r="DT38" s="156"/>
      <c r="DU38" s="156"/>
      <c r="DV38" s="156"/>
      <c r="DW38" s="156"/>
      <c r="DX38" s="156"/>
      <c r="DY38" s="156"/>
      <c r="DZ38" s="156"/>
      <c r="EA38" s="156"/>
      <c r="EB38" s="156"/>
      <c r="EC38" s="156"/>
      <c r="ED38" s="156"/>
      <c r="EE38" s="156"/>
      <c r="EF38" s="156"/>
      <c r="EG38" s="156"/>
      <c r="EH38" s="156"/>
      <c r="EI38" s="156"/>
      <c r="EJ38" s="156"/>
      <c r="EK38" s="156"/>
      <c r="EL38" s="156"/>
      <c r="EM38" s="156"/>
      <c r="EN38" s="156"/>
      <c r="EO38" s="156"/>
      <c r="EP38" s="156"/>
      <c r="EQ38" s="156"/>
      <c r="ER38" s="156"/>
      <c r="ES38" s="156"/>
      <c r="ET38" s="156"/>
      <c r="EU38" s="156"/>
      <c r="EV38" s="156"/>
      <c r="EW38" s="156"/>
      <c r="EX38" s="156"/>
      <c r="EY38" s="156"/>
      <c r="EZ38" s="156"/>
      <c r="FA38" s="156"/>
      <c r="FB38" s="156"/>
      <c r="FC38" s="156"/>
      <c r="FD38" s="156"/>
      <c r="FE38" s="156"/>
      <c r="FF38" s="156"/>
      <c r="FG38" s="156"/>
      <c r="FH38" s="156"/>
      <c r="FI38" s="156"/>
      <c r="FJ38" s="156"/>
      <c r="FK38" s="156"/>
      <c r="FL38" s="156"/>
      <c r="FM38" s="156"/>
      <c r="FN38" s="156"/>
      <c r="FO38" s="156"/>
      <c r="FP38" s="156"/>
      <c r="FQ38" s="156"/>
      <c r="FR38" s="156"/>
      <c r="FS38" s="156"/>
      <c r="FT38" s="156"/>
      <c r="FU38" s="156"/>
      <c r="FV38" s="156"/>
      <c r="FW38" s="156"/>
      <c r="FX38" s="156"/>
      <c r="FY38" s="156"/>
      <c r="FZ38" s="156"/>
      <c r="GA38" s="156"/>
      <c r="GB38" s="156"/>
      <c r="GC38" s="156"/>
      <c r="GD38" s="156"/>
      <c r="GE38" s="156"/>
      <c r="GF38" s="156"/>
      <c r="GG38" s="156"/>
      <c r="GH38" s="156"/>
      <c r="GI38" s="156"/>
      <c r="GJ38" s="156"/>
      <c r="GK38" s="156"/>
      <c r="GL38" s="156"/>
      <c r="GM38" s="156"/>
      <c r="GN38" s="156"/>
      <c r="GO38" s="156"/>
      <c r="GP38" s="156"/>
      <c r="GQ38" s="156"/>
      <c r="GR38" s="156"/>
      <c r="GS38" s="156"/>
      <c r="GT38" s="156"/>
      <c r="GU38" s="156"/>
      <c r="GV38" s="156"/>
      <c r="GW38" s="156"/>
      <c r="GX38" s="156"/>
      <c r="GY38" s="156"/>
      <c r="GZ38" s="156"/>
      <c r="HA38" s="156"/>
      <c r="HB38" s="156"/>
      <c r="HC38" s="156"/>
      <c r="HD38" s="156"/>
      <c r="HE38" s="156"/>
      <c r="HF38" s="156"/>
      <c r="HG38" s="156"/>
      <c r="HH38" s="156"/>
      <c r="HI38" s="156"/>
      <c r="HJ38" s="156"/>
      <c r="HK38" s="156"/>
      <c r="HL38" s="156"/>
    </row>
    <row r="39" ht="56.1" customHeight="1" spans="1:220">
      <c r="A39" s="86" t="s">
        <v>344</v>
      </c>
      <c r="B39" s="79" t="s">
        <v>403</v>
      </c>
      <c r="C39" s="79"/>
      <c r="D39" s="79" t="s">
        <v>325</v>
      </c>
      <c r="E39" s="79">
        <v>1</v>
      </c>
      <c r="F39" s="79">
        <v>20</v>
      </c>
      <c r="G39" s="87">
        <f t="shared" si="5"/>
        <v>20</v>
      </c>
      <c r="H39" s="87"/>
      <c r="I39" s="87"/>
      <c r="J39" s="87"/>
      <c r="K39" s="87"/>
      <c r="L39" s="87"/>
      <c r="M39" s="87"/>
      <c r="N39" s="87"/>
      <c r="O39" s="87"/>
      <c r="P39" s="115"/>
      <c r="Q39" s="115">
        <v>7.9128</v>
      </c>
      <c r="R39" s="115"/>
      <c r="S39" s="115"/>
      <c r="T39" s="87"/>
      <c r="U39" s="87"/>
      <c r="V39" s="115"/>
      <c r="W39" s="115"/>
      <c r="X39" s="87"/>
      <c r="Y39" s="87">
        <f t="shared" si="2"/>
        <v>7.9128</v>
      </c>
      <c r="Z39" s="87"/>
      <c r="AA39" s="87">
        <f t="shared" si="3"/>
        <v>7.9128</v>
      </c>
      <c r="AB39" s="147" t="s">
        <v>404</v>
      </c>
      <c r="AC39" s="143">
        <f t="shared" si="0"/>
        <v>12.0872</v>
      </c>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F39" s="156"/>
      <c r="BG39" s="156"/>
      <c r="BH39" s="156"/>
      <c r="BI39" s="156"/>
      <c r="BJ39" s="156"/>
      <c r="BK39" s="156"/>
      <c r="BL39" s="156"/>
      <c r="BM39" s="156"/>
      <c r="BN39" s="156"/>
      <c r="BO39" s="156"/>
      <c r="BP39" s="156"/>
      <c r="BQ39" s="156"/>
      <c r="BR39" s="156"/>
      <c r="BS39" s="156"/>
      <c r="BT39" s="156"/>
      <c r="BU39" s="156"/>
      <c r="BV39" s="156"/>
      <c r="BW39" s="156"/>
      <c r="BX39" s="156"/>
      <c r="BY39" s="156"/>
      <c r="BZ39" s="156"/>
      <c r="CA39" s="156"/>
      <c r="CB39" s="156"/>
      <c r="CC39" s="156"/>
      <c r="CD39" s="156"/>
      <c r="CE39" s="156"/>
      <c r="CF39" s="156"/>
      <c r="CG39" s="156"/>
      <c r="CH39" s="156"/>
      <c r="CI39" s="156"/>
      <c r="CJ39" s="156"/>
      <c r="CK39" s="156"/>
      <c r="CL39" s="156"/>
      <c r="CM39" s="156"/>
      <c r="CN39" s="156"/>
      <c r="CO39" s="156"/>
      <c r="CP39" s="156"/>
      <c r="CQ39" s="156"/>
      <c r="CR39" s="156"/>
      <c r="CS39" s="156"/>
      <c r="CT39" s="156"/>
      <c r="CU39" s="156"/>
      <c r="CV39" s="156"/>
      <c r="CW39" s="156"/>
      <c r="CX39" s="156"/>
      <c r="CY39" s="156"/>
      <c r="CZ39" s="156"/>
      <c r="DA39" s="156"/>
      <c r="DB39" s="156"/>
      <c r="DC39" s="156"/>
      <c r="DD39" s="156"/>
      <c r="DE39" s="156"/>
      <c r="DF39" s="156"/>
      <c r="DG39" s="156"/>
      <c r="DH39" s="156"/>
      <c r="DI39" s="156"/>
      <c r="DJ39" s="156"/>
      <c r="DK39" s="156"/>
      <c r="DL39" s="156"/>
      <c r="DM39" s="156"/>
      <c r="DN39" s="156"/>
      <c r="DO39" s="156"/>
      <c r="DP39" s="156"/>
      <c r="DQ39" s="156"/>
      <c r="DR39" s="156"/>
      <c r="DS39" s="156"/>
      <c r="DT39" s="156"/>
      <c r="DU39" s="156"/>
      <c r="DV39" s="156"/>
      <c r="DW39" s="156"/>
      <c r="DX39" s="156"/>
      <c r="DY39" s="156"/>
      <c r="DZ39" s="156"/>
      <c r="EA39" s="156"/>
      <c r="EB39" s="156"/>
      <c r="EC39" s="156"/>
      <c r="ED39" s="156"/>
      <c r="EE39" s="156"/>
      <c r="EF39" s="156"/>
      <c r="EG39" s="156"/>
      <c r="EH39" s="156"/>
      <c r="EI39" s="156"/>
      <c r="EJ39" s="156"/>
      <c r="EK39" s="156"/>
      <c r="EL39" s="156"/>
      <c r="EM39" s="156"/>
      <c r="EN39" s="156"/>
      <c r="EO39" s="156"/>
      <c r="EP39" s="156"/>
      <c r="EQ39" s="156"/>
      <c r="ER39" s="156"/>
      <c r="ES39" s="156"/>
      <c r="ET39" s="156"/>
      <c r="EU39" s="156"/>
      <c r="EV39" s="156"/>
      <c r="EW39" s="156"/>
      <c r="EX39" s="156"/>
      <c r="EY39" s="156"/>
      <c r="EZ39" s="156"/>
      <c r="FA39" s="156"/>
      <c r="FB39" s="156"/>
      <c r="FC39" s="156"/>
      <c r="FD39" s="156"/>
      <c r="FE39" s="156"/>
      <c r="FF39" s="156"/>
      <c r="FG39" s="156"/>
      <c r="FH39" s="156"/>
      <c r="FI39" s="156"/>
      <c r="FJ39" s="156"/>
      <c r="FK39" s="156"/>
      <c r="FL39" s="156"/>
      <c r="FM39" s="156"/>
      <c r="FN39" s="156"/>
      <c r="FO39" s="156"/>
      <c r="FP39" s="156"/>
      <c r="FQ39" s="156"/>
      <c r="FR39" s="156"/>
      <c r="FS39" s="156"/>
      <c r="FT39" s="156"/>
      <c r="FU39" s="156"/>
      <c r="FV39" s="156"/>
      <c r="FW39" s="156"/>
      <c r="FX39" s="156"/>
      <c r="FY39" s="156"/>
      <c r="FZ39" s="156"/>
      <c r="GA39" s="156"/>
      <c r="GB39" s="156"/>
      <c r="GC39" s="156"/>
      <c r="GD39" s="156"/>
      <c r="GE39" s="156"/>
      <c r="GF39" s="156"/>
      <c r="GG39" s="156"/>
      <c r="GH39" s="156"/>
      <c r="GI39" s="156"/>
      <c r="GJ39" s="156"/>
      <c r="GK39" s="156"/>
      <c r="GL39" s="156"/>
      <c r="GM39" s="156"/>
      <c r="GN39" s="156"/>
      <c r="GO39" s="156"/>
      <c r="GP39" s="156"/>
      <c r="GQ39" s="156"/>
      <c r="GR39" s="156"/>
      <c r="GS39" s="156"/>
      <c r="GT39" s="156"/>
      <c r="GU39" s="156"/>
      <c r="GV39" s="156"/>
      <c r="GW39" s="156"/>
      <c r="GX39" s="156"/>
      <c r="GY39" s="156"/>
      <c r="GZ39" s="156"/>
      <c r="HA39" s="156"/>
      <c r="HB39" s="156"/>
      <c r="HC39" s="156"/>
      <c r="HD39" s="156"/>
      <c r="HE39" s="156"/>
      <c r="HF39" s="156"/>
      <c r="HG39" s="156"/>
      <c r="HH39" s="156"/>
      <c r="HI39" s="156"/>
      <c r="HJ39" s="156"/>
      <c r="HK39" s="156"/>
      <c r="HL39" s="156"/>
    </row>
    <row r="40" customHeight="1" spans="1:220">
      <c r="A40" s="86" t="s">
        <v>330</v>
      </c>
      <c r="B40" s="79" t="s">
        <v>405</v>
      </c>
      <c r="C40" s="79"/>
      <c r="D40" s="79"/>
      <c r="E40" s="79"/>
      <c r="F40" s="99"/>
      <c r="G40" s="87">
        <f>SUM(G41:G44)</f>
        <v>32.9</v>
      </c>
      <c r="H40" s="87"/>
      <c r="I40" s="87">
        <f>SUM(I41:I44)</f>
        <v>0</v>
      </c>
      <c r="J40" s="87"/>
      <c r="K40" s="87">
        <f>SUM(K41:K44)</f>
        <v>0.4444</v>
      </c>
      <c r="L40" s="87"/>
      <c r="M40" s="87">
        <f>SUM(M41:M44)</f>
        <v>0</v>
      </c>
      <c r="N40" s="87"/>
      <c r="O40" s="87">
        <f>SUM(O41:O44)</f>
        <v>0</v>
      </c>
      <c r="P40" s="115"/>
      <c r="Q40" s="115">
        <f>SUM(Q41:Q44)</f>
        <v>0</v>
      </c>
      <c r="R40" s="115"/>
      <c r="S40" s="115">
        <f>SUM(S41:S44)</f>
        <v>0</v>
      </c>
      <c r="T40" s="87"/>
      <c r="U40" s="87">
        <f>SUM(U41:U44)</f>
        <v>0</v>
      </c>
      <c r="V40" s="115"/>
      <c r="W40" s="115">
        <f>SUM(W41:W44)</f>
        <v>0</v>
      </c>
      <c r="X40" s="87"/>
      <c r="Y40" s="115">
        <f>SUM(Y41:Y44)</f>
        <v>0.4444</v>
      </c>
      <c r="Z40" s="87"/>
      <c r="AA40" s="115">
        <f>SUM(AA41:AA44)</f>
        <v>0</v>
      </c>
      <c r="AB40" s="142"/>
      <c r="AC40" s="143">
        <f t="shared" si="0"/>
        <v>32.4556</v>
      </c>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F40" s="156"/>
      <c r="BG40" s="156"/>
      <c r="BH40" s="156"/>
      <c r="BI40" s="156"/>
      <c r="BJ40" s="156"/>
      <c r="BK40" s="156"/>
      <c r="BL40" s="156"/>
      <c r="BM40" s="156"/>
      <c r="BN40" s="156"/>
      <c r="BO40" s="156"/>
      <c r="BP40" s="156"/>
      <c r="BQ40" s="156"/>
      <c r="BR40" s="156"/>
      <c r="BS40" s="156"/>
      <c r="BT40" s="156"/>
      <c r="BU40" s="156"/>
      <c r="BV40" s="156"/>
      <c r="BW40" s="156"/>
      <c r="BX40" s="156"/>
      <c r="BY40" s="156"/>
      <c r="BZ40" s="156"/>
      <c r="CA40" s="156"/>
      <c r="CB40" s="156"/>
      <c r="CC40" s="156"/>
      <c r="CD40" s="156"/>
      <c r="CE40" s="156"/>
      <c r="CF40" s="156"/>
      <c r="CG40" s="156"/>
      <c r="CH40" s="156"/>
      <c r="CI40" s="156"/>
      <c r="CJ40" s="156"/>
      <c r="CK40" s="156"/>
      <c r="CL40" s="156"/>
      <c r="CM40" s="156"/>
      <c r="CN40" s="156"/>
      <c r="CO40" s="156"/>
      <c r="CP40" s="156"/>
      <c r="CQ40" s="156"/>
      <c r="CR40" s="156"/>
      <c r="CS40" s="156"/>
      <c r="CT40" s="156"/>
      <c r="CU40" s="156"/>
      <c r="CV40" s="156"/>
      <c r="CW40" s="156"/>
      <c r="CX40" s="156"/>
      <c r="CY40" s="156"/>
      <c r="CZ40" s="156"/>
      <c r="DA40" s="156"/>
      <c r="DB40" s="156"/>
      <c r="DC40" s="156"/>
      <c r="DD40" s="156"/>
      <c r="DE40" s="156"/>
      <c r="DF40" s="156"/>
      <c r="DG40" s="156"/>
      <c r="DH40" s="156"/>
      <c r="DI40" s="156"/>
      <c r="DJ40" s="156"/>
      <c r="DK40" s="156"/>
      <c r="DL40" s="156"/>
      <c r="DM40" s="156"/>
      <c r="DN40" s="156"/>
      <c r="DO40" s="156"/>
      <c r="DP40" s="156"/>
      <c r="DQ40" s="156"/>
      <c r="DR40" s="156"/>
      <c r="DS40" s="156"/>
      <c r="DT40" s="156"/>
      <c r="DU40" s="156"/>
      <c r="DV40" s="156"/>
      <c r="DW40" s="156"/>
      <c r="DX40" s="156"/>
      <c r="DY40" s="156"/>
      <c r="DZ40" s="156"/>
      <c r="EA40" s="156"/>
      <c r="EB40" s="156"/>
      <c r="EC40" s="156"/>
      <c r="ED40" s="156"/>
      <c r="EE40" s="156"/>
      <c r="EF40" s="156"/>
      <c r="EG40" s="156"/>
      <c r="EH40" s="156"/>
      <c r="EI40" s="156"/>
      <c r="EJ40" s="156"/>
      <c r="EK40" s="156"/>
      <c r="EL40" s="156"/>
      <c r="EM40" s="156"/>
      <c r="EN40" s="156"/>
      <c r="EO40" s="156"/>
      <c r="EP40" s="156"/>
      <c r="EQ40" s="156"/>
      <c r="ER40" s="156"/>
      <c r="ES40" s="156"/>
      <c r="ET40" s="156"/>
      <c r="EU40" s="156"/>
      <c r="EV40" s="156"/>
      <c r="EW40" s="156"/>
      <c r="EX40" s="156"/>
      <c r="EY40" s="156"/>
      <c r="EZ40" s="156"/>
      <c r="FA40" s="156"/>
      <c r="FB40" s="156"/>
      <c r="FC40" s="156"/>
      <c r="FD40" s="156"/>
      <c r="FE40" s="156"/>
      <c r="FF40" s="156"/>
      <c r="FG40" s="156"/>
      <c r="FH40" s="156"/>
      <c r="FI40" s="156"/>
      <c r="FJ40" s="156"/>
      <c r="FK40" s="156"/>
      <c r="FL40" s="156"/>
      <c r="FM40" s="156"/>
      <c r="FN40" s="156"/>
      <c r="FO40" s="156"/>
      <c r="FP40" s="156"/>
      <c r="FQ40" s="156"/>
      <c r="FR40" s="156"/>
      <c r="FS40" s="156"/>
      <c r="FT40" s="156"/>
      <c r="FU40" s="156"/>
      <c r="FV40" s="156"/>
      <c r="FW40" s="156"/>
      <c r="FX40" s="156"/>
      <c r="FY40" s="156"/>
      <c r="FZ40" s="156"/>
      <c r="GA40" s="156"/>
      <c r="GB40" s="156"/>
      <c r="GC40" s="156"/>
      <c r="GD40" s="156"/>
      <c r="GE40" s="156"/>
      <c r="GF40" s="156"/>
      <c r="GG40" s="156"/>
      <c r="GH40" s="156"/>
      <c r="GI40" s="156"/>
      <c r="GJ40" s="156"/>
      <c r="GK40" s="156"/>
      <c r="GL40" s="156"/>
      <c r="GM40" s="156"/>
      <c r="GN40" s="156"/>
      <c r="GO40" s="156"/>
      <c r="GP40" s="156"/>
      <c r="GQ40" s="156"/>
      <c r="GR40" s="156"/>
      <c r="GS40" s="156"/>
      <c r="GT40" s="156"/>
      <c r="GU40" s="156"/>
      <c r="GV40" s="156"/>
      <c r="GW40" s="156"/>
      <c r="GX40" s="156"/>
      <c r="GY40" s="156"/>
      <c r="GZ40" s="156"/>
      <c r="HA40" s="156"/>
      <c r="HB40" s="156"/>
      <c r="HC40" s="156"/>
      <c r="HD40" s="156"/>
      <c r="HE40" s="156"/>
      <c r="HF40" s="156"/>
      <c r="HG40" s="156"/>
      <c r="HH40" s="156"/>
      <c r="HI40" s="156"/>
      <c r="HJ40" s="156"/>
      <c r="HK40" s="156"/>
      <c r="HL40" s="156"/>
    </row>
    <row r="41" customHeight="1" spans="1:222">
      <c r="A41" s="86" t="s">
        <v>406</v>
      </c>
      <c r="B41" s="77" t="s">
        <v>407</v>
      </c>
      <c r="C41" s="77"/>
      <c r="D41" s="77" t="s">
        <v>325</v>
      </c>
      <c r="E41" s="77">
        <v>1</v>
      </c>
      <c r="F41" s="77">
        <v>2.1</v>
      </c>
      <c r="G41" s="87">
        <f t="shared" ref="G41:G44" si="6">E41*F41</f>
        <v>2.1</v>
      </c>
      <c r="H41" s="87"/>
      <c r="I41" s="87"/>
      <c r="J41" s="87"/>
      <c r="K41" s="87"/>
      <c r="L41" s="87"/>
      <c r="M41" s="87"/>
      <c r="N41" s="87"/>
      <c r="O41" s="87"/>
      <c r="P41" s="115"/>
      <c r="Q41" s="115"/>
      <c r="R41" s="115"/>
      <c r="S41" s="115"/>
      <c r="T41" s="87"/>
      <c r="U41" s="87"/>
      <c r="V41" s="115"/>
      <c r="W41" s="115"/>
      <c r="X41" s="87"/>
      <c r="Y41" s="87">
        <f t="shared" si="2"/>
        <v>0</v>
      </c>
      <c r="Z41" s="87"/>
      <c r="AA41" s="87">
        <f t="shared" si="3"/>
        <v>0</v>
      </c>
      <c r="AB41" s="147" t="s">
        <v>408</v>
      </c>
      <c r="AC41" s="143">
        <f t="shared" si="0"/>
        <v>2.1</v>
      </c>
      <c r="AD41" s="155"/>
      <c r="AE41" s="155"/>
      <c r="AF41" s="155"/>
      <c r="AG41" s="155"/>
      <c r="AH41" s="155"/>
      <c r="AI41" s="155"/>
      <c r="AJ41" s="155"/>
      <c r="AK41" s="155"/>
      <c r="AL41" s="155"/>
      <c r="AM41" s="155"/>
      <c r="AN41" s="155"/>
      <c r="AO41" s="155"/>
      <c r="AP41" s="155"/>
      <c r="AQ41" s="155"/>
      <c r="AR41" s="155"/>
      <c r="AS41" s="155"/>
      <c r="AT41" s="155"/>
      <c r="AU41" s="155"/>
      <c r="AV41" s="155"/>
      <c r="AW41" s="155"/>
      <c r="AX41" s="155"/>
      <c r="AY41" s="155"/>
      <c r="AZ41" s="155"/>
      <c r="BA41" s="155"/>
      <c r="BB41" s="155"/>
      <c r="BC41" s="155"/>
      <c r="BD41" s="155"/>
      <c r="BE41" s="155"/>
      <c r="BF41" s="155"/>
      <c r="BG41" s="155"/>
      <c r="BH41" s="155"/>
      <c r="BI41" s="155"/>
      <c r="BJ41" s="155"/>
      <c r="BK41" s="155"/>
      <c r="BL41" s="155"/>
      <c r="BM41" s="155"/>
      <c r="BN41" s="155"/>
      <c r="BO41" s="155"/>
      <c r="BP41" s="155"/>
      <c r="BQ41" s="155"/>
      <c r="BR41" s="155"/>
      <c r="BS41" s="155"/>
      <c r="BT41" s="155"/>
      <c r="BU41" s="155"/>
      <c r="BV41" s="155"/>
      <c r="BW41" s="155"/>
      <c r="BX41" s="155"/>
      <c r="BY41" s="155"/>
      <c r="BZ41" s="155"/>
      <c r="CA41" s="155"/>
      <c r="CB41" s="155"/>
      <c r="CC41" s="155"/>
      <c r="CD41" s="155"/>
      <c r="CE41" s="155"/>
      <c r="CF41" s="155"/>
      <c r="CG41" s="155"/>
      <c r="CH41" s="155"/>
      <c r="CI41" s="155"/>
      <c r="CJ41" s="155"/>
      <c r="CK41" s="155"/>
      <c r="CL41" s="155"/>
      <c r="CM41" s="155"/>
      <c r="CN41" s="155"/>
      <c r="CO41" s="155"/>
      <c r="CP41" s="155"/>
      <c r="CQ41" s="155"/>
      <c r="CR41" s="155"/>
      <c r="CS41" s="155"/>
      <c r="CT41" s="155"/>
      <c r="CU41" s="155"/>
      <c r="CV41" s="155"/>
      <c r="CW41" s="155"/>
      <c r="CX41" s="155"/>
      <c r="CY41" s="155"/>
      <c r="CZ41" s="155"/>
      <c r="DA41" s="155"/>
      <c r="DB41" s="155"/>
      <c r="DC41" s="155"/>
      <c r="DD41" s="155"/>
      <c r="DE41" s="155"/>
      <c r="DF41" s="155"/>
      <c r="DG41" s="155"/>
      <c r="DH41" s="155"/>
      <c r="DI41" s="155"/>
      <c r="DJ41" s="155"/>
      <c r="DK41" s="155"/>
      <c r="DL41" s="155"/>
      <c r="DM41" s="155"/>
      <c r="DN41" s="155"/>
      <c r="DO41" s="155"/>
      <c r="DP41" s="155"/>
      <c r="DQ41" s="155"/>
      <c r="DR41" s="155"/>
      <c r="DS41" s="155"/>
      <c r="DT41" s="155"/>
      <c r="DU41" s="155"/>
      <c r="DV41" s="155"/>
      <c r="DW41" s="155"/>
      <c r="DX41" s="155"/>
      <c r="DY41" s="155"/>
      <c r="DZ41" s="155"/>
      <c r="EA41" s="155"/>
      <c r="EB41" s="155"/>
      <c r="EC41" s="155"/>
      <c r="ED41" s="155"/>
      <c r="EE41" s="155"/>
      <c r="EF41" s="155"/>
      <c r="EG41" s="155"/>
      <c r="EH41" s="155"/>
      <c r="EI41" s="155"/>
      <c r="EJ41" s="155"/>
      <c r="EK41" s="155"/>
      <c r="EL41" s="155"/>
      <c r="EM41" s="155"/>
      <c r="EN41" s="155"/>
      <c r="EO41" s="155"/>
      <c r="EP41" s="155"/>
      <c r="EQ41" s="155"/>
      <c r="ER41" s="155"/>
      <c r="ES41" s="155"/>
      <c r="ET41" s="155"/>
      <c r="EU41" s="155"/>
      <c r="EV41" s="155"/>
      <c r="EW41" s="155"/>
      <c r="EX41" s="155"/>
      <c r="EY41" s="155"/>
      <c r="EZ41" s="155"/>
      <c r="FA41" s="155"/>
      <c r="FB41" s="155"/>
      <c r="FC41" s="155"/>
      <c r="FD41" s="155"/>
      <c r="FE41" s="155"/>
      <c r="FF41" s="155"/>
      <c r="FG41" s="155"/>
      <c r="FH41" s="155"/>
      <c r="FI41" s="155"/>
      <c r="FJ41" s="155"/>
      <c r="FK41" s="155"/>
      <c r="FL41" s="155"/>
      <c r="FM41" s="155"/>
      <c r="FN41" s="155"/>
      <c r="FO41" s="155"/>
      <c r="FP41" s="155"/>
      <c r="FQ41" s="155"/>
      <c r="FR41" s="155"/>
      <c r="FS41" s="155"/>
      <c r="FT41" s="155"/>
      <c r="FU41" s="155"/>
      <c r="FV41" s="155"/>
      <c r="FW41" s="155"/>
      <c r="FX41" s="155"/>
      <c r="FY41" s="155"/>
      <c r="FZ41" s="155"/>
      <c r="GA41" s="155"/>
      <c r="GB41" s="155"/>
      <c r="GC41" s="155"/>
      <c r="GD41" s="155"/>
      <c r="GE41" s="155"/>
      <c r="GF41" s="155"/>
      <c r="GG41" s="155"/>
      <c r="GH41" s="155"/>
      <c r="GI41" s="155"/>
      <c r="GJ41" s="155"/>
      <c r="GK41" s="155"/>
      <c r="GL41" s="155"/>
      <c r="GM41" s="155"/>
      <c r="GN41" s="155"/>
      <c r="GO41" s="155"/>
      <c r="GP41" s="155"/>
      <c r="GQ41" s="155"/>
      <c r="GR41" s="155"/>
      <c r="GS41" s="155"/>
      <c r="GT41" s="155"/>
      <c r="GU41" s="155"/>
      <c r="GV41" s="155"/>
      <c r="GW41" s="155"/>
      <c r="GX41" s="155"/>
      <c r="GY41" s="155"/>
      <c r="GZ41" s="155"/>
      <c r="HA41" s="155"/>
      <c r="HB41" s="155"/>
      <c r="HC41" s="155"/>
      <c r="HD41" s="155"/>
      <c r="HE41" s="155"/>
      <c r="HF41" s="155"/>
      <c r="HG41" s="155"/>
      <c r="HH41" s="155"/>
      <c r="HI41" s="155"/>
      <c r="HJ41" s="155"/>
      <c r="HK41" s="155"/>
      <c r="HL41" s="155"/>
      <c r="HM41" s="160"/>
      <c r="HN41" s="160"/>
    </row>
    <row r="42" ht="57" customHeight="1" spans="1:220">
      <c r="A42" s="86" t="s">
        <v>338</v>
      </c>
      <c r="B42" s="77" t="s">
        <v>409</v>
      </c>
      <c r="C42" s="77"/>
      <c r="D42" s="77" t="s">
        <v>325</v>
      </c>
      <c r="E42" s="77">
        <v>1</v>
      </c>
      <c r="F42" s="77">
        <v>20</v>
      </c>
      <c r="G42" s="87">
        <f t="shared" si="6"/>
        <v>20</v>
      </c>
      <c r="H42" s="87"/>
      <c r="I42" s="87"/>
      <c r="J42" s="87"/>
      <c r="K42" s="87">
        <v>0.4444</v>
      </c>
      <c r="L42" s="87"/>
      <c r="M42" s="87"/>
      <c r="N42" s="87"/>
      <c r="O42" s="87"/>
      <c r="P42" s="115"/>
      <c r="Q42" s="115"/>
      <c r="R42" s="115"/>
      <c r="S42" s="115"/>
      <c r="T42" s="87"/>
      <c r="U42" s="87"/>
      <c r="V42" s="115"/>
      <c r="W42" s="115"/>
      <c r="X42" s="87"/>
      <c r="Y42" s="87">
        <f t="shared" si="2"/>
        <v>0.4444</v>
      </c>
      <c r="Z42" s="87"/>
      <c r="AA42" s="87">
        <f t="shared" si="3"/>
        <v>0</v>
      </c>
      <c r="AB42" s="147" t="s">
        <v>410</v>
      </c>
      <c r="AC42" s="143">
        <f t="shared" si="0"/>
        <v>19.5556</v>
      </c>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156"/>
      <c r="BX42" s="156"/>
      <c r="BY42" s="156"/>
      <c r="BZ42" s="156"/>
      <c r="CA42" s="156"/>
      <c r="CB42" s="156"/>
      <c r="CC42" s="156"/>
      <c r="CD42" s="156"/>
      <c r="CE42" s="156"/>
      <c r="CF42" s="156"/>
      <c r="CG42" s="156"/>
      <c r="CH42" s="156"/>
      <c r="CI42" s="156"/>
      <c r="CJ42" s="156"/>
      <c r="CK42" s="156"/>
      <c r="CL42" s="156"/>
      <c r="CM42" s="156"/>
      <c r="CN42" s="156"/>
      <c r="CO42" s="156"/>
      <c r="CP42" s="156"/>
      <c r="CQ42" s="156"/>
      <c r="CR42" s="156"/>
      <c r="CS42" s="156"/>
      <c r="CT42" s="156"/>
      <c r="CU42" s="156"/>
      <c r="CV42" s="156"/>
      <c r="CW42" s="156"/>
      <c r="CX42" s="156"/>
      <c r="CY42" s="156"/>
      <c r="CZ42" s="156"/>
      <c r="DA42" s="156"/>
      <c r="DB42" s="156"/>
      <c r="DC42" s="156"/>
      <c r="DD42" s="156"/>
      <c r="DE42" s="156"/>
      <c r="DF42" s="156"/>
      <c r="DG42" s="156"/>
      <c r="DH42" s="156"/>
      <c r="DI42" s="156"/>
      <c r="DJ42" s="156"/>
      <c r="DK42" s="156"/>
      <c r="DL42" s="156"/>
      <c r="DM42" s="156"/>
      <c r="DN42" s="156"/>
      <c r="DO42" s="156"/>
      <c r="DP42" s="156"/>
      <c r="DQ42" s="156"/>
      <c r="DR42" s="156"/>
      <c r="DS42" s="156"/>
      <c r="DT42" s="156"/>
      <c r="DU42" s="156"/>
      <c r="DV42" s="156"/>
      <c r="DW42" s="156"/>
      <c r="DX42" s="156"/>
      <c r="DY42" s="156"/>
      <c r="DZ42" s="156"/>
      <c r="EA42" s="156"/>
      <c r="EB42" s="156"/>
      <c r="EC42" s="156"/>
      <c r="ED42" s="156"/>
      <c r="EE42" s="156"/>
      <c r="EF42" s="156"/>
      <c r="EG42" s="156"/>
      <c r="EH42" s="156"/>
      <c r="EI42" s="156"/>
      <c r="EJ42" s="156"/>
      <c r="EK42" s="156"/>
      <c r="EL42" s="156"/>
      <c r="EM42" s="156"/>
      <c r="EN42" s="156"/>
      <c r="EO42" s="156"/>
      <c r="EP42" s="156"/>
      <c r="EQ42" s="156"/>
      <c r="ER42" s="156"/>
      <c r="ES42" s="156"/>
      <c r="ET42" s="156"/>
      <c r="EU42" s="156"/>
      <c r="EV42" s="156"/>
      <c r="EW42" s="156"/>
      <c r="EX42" s="156"/>
      <c r="EY42" s="156"/>
      <c r="EZ42" s="156"/>
      <c r="FA42" s="156"/>
      <c r="FB42" s="156"/>
      <c r="FC42" s="156"/>
      <c r="FD42" s="156"/>
      <c r="FE42" s="156"/>
      <c r="FF42" s="156"/>
      <c r="FG42" s="156"/>
      <c r="FH42" s="156"/>
      <c r="FI42" s="156"/>
      <c r="FJ42" s="156"/>
      <c r="FK42" s="156"/>
      <c r="FL42" s="156"/>
      <c r="FM42" s="156"/>
      <c r="FN42" s="156"/>
      <c r="FO42" s="156"/>
      <c r="FP42" s="156"/>
      <c r="FQ42" s="156"/>
      <c r="FR42" s="156"/>
      <c r="FS42" s="156"/>
      <c r="FT42" s="156"/>
      <c r="FU42" s="156"/>
      <c r="FV42" s="156"/>
      <c r="FW42" s="156"/>
      <c r="FX42" s="156"/>
      <c r="FY42" s="156"/>
      <c r="FZ42" s="156"/>
      <c r="GA42" s="156"/>
      <c r="GB42" s="156"/>
      <c r="GC42" s="156"/>
      <c r="GD42" s="156"/>
      <c r="GE42" s="156"/>
      <c r="GF42" s="156"/>
      <c r="GG42" s="156"/>
      <c r="GH42" s="156"/>
      <c r="GI42" s="156"/>
      <c r="GJ42" s="156"/>
      <c r="GK42" s="156"/>
      <c r="GL42" s="156"/>
      <c r="GM42" s="156"/>
      <c r="GN42" s="156"/>
      <c r="GO42" s="156"/>
      <c r="GP42" s="156"/>
      <c r="GQ42" s="156"/>
      <c r="GR42" s="156"/>
      <c r="GS42" s="156"/>
      <c r="GT42" s="156"/>
      <c r="GU42" s="156"/>
      <c r="GV42" s="156"/>
      <c r="GW42" s="156"/>
      <c r="GX42" s="156"/>
      <c r="GY42" s="156"/>
      <c r="GZ42" s="156"/>
      <c r="HA42" s="156"/>
      <c r="HB42" s="156"/>
      <c r="HC42" s="156"/>
      <c r="HD42" s="156"/>
      <c r="HE42" s="156"/>
      <c r="HF42" s="156"/>
      <c r="HG42" s="156"/>
      <c r="HH42" s="156"/>
      <c r="HI42" s="156"/>
      <c r="HJ42" s="156"/>
      <c r="HK42" s="156"/>
      <c r="HL42" s="156"/>
    </row>
    <row r="43" ht="59.1" customHeight="1" spans="1:220">
      <c r="A43" s="86" t="s">
        <v>341</v>
      </c>
      <c r="B43" s="77" t="s">
        <v>411</v>
      </c>
      <c r="C43" s="77" t="s">
        <v>412</v>
      </c>
      <c r="D43" s="77" t="s">
        <v>372</v>
      </c>
      <c r="E43" s="77">
        <v>2</v>
      </c>
      <c r="F43" s="77">
        <v>3</v>
      </c>
      <c r="G43" s="87">
        <f t="shared" si="6"/>
        <v>6</v>
      </c>
      <c r="H43" s="87"/>
      <c r="I43" s="87"/>
      <c r="J43" s="87"/>
      <c r="K43" s="87"/>
      <c r="L43" s="87"/>
      <c r="M43" s="87"/>
      <c r="N43" s="87"/>
      <c r="O43" s="87"/>
      <c r="P43" s="115"/>
      <c r="Q43" s="115"/>
      <c r="R43" s="115"/>
      <c r="S43" s="115"/>
      <c r="T43" s="87"/>
      <c r="U43" s="87"/>
      <c r="V43" s="115"/>
      <c r="W43" s="115"/>
      <c r="X43" s="87"/>
      <c r="Y43" s="87">
        <f t="shared" si="2"/>
        <v>0</v>
      </c>
      <c r="Z43" s="87"/>
      <c r="AA43" s="87">
        <f t="shared" si="3"/>
        <v>0</v>
      </c>
      <c r="AB43" s="147" t="s">
        <v>413</v>
      </c>
      <c r="AC43" s="143">
        <f t="shared" si="0"/>
        <v>6</v>
      </c>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56"/>
      <c r="BL43" s="156"/>
      <c r="BM43" s="156"/>
      <c r="BN43" s="156"/>
      <c r="BO43" s="156"/>
      <c r="BP43" s="156"/>
      <c r="BQ43" s="156"/>
      <c r="BR43" s="156"/>
      <c r="BS43" s="156"/>
      <c r="BT43" s="156"/>
      <c r="BU43" s="156"/>
      <c r="BV43" s="156"/>
      <c r="BW43" s="156"/>
      <c r="BX43" s="156"/>
      <c r="BY43" s="156"/>
      <c r="BZ43" s="156"/>
      <c r="CA43" s="156"/>
      <c r="CB43" s="156"/>
      <c r="CC43" s="156"/>
      <c r="CD43" s="156"/>
      <c r="CE43" s="156"/>
      <c r="CF43" s="156"/>
      <c r="CG43" s="156"/>
      <c r="CH43" s="156"/>
      <c r="CI43" s="156"/>
      <c r="CJ43" s="156"/>
      <c r="CK43" s="156"/>
      <c r="CL43" s="156"/>
      <c r="CM43" s="156"/>
      <c r="CN43" s="156"/>
      <c r="CO43" s="156"/>
      <c r="CP43" s="156"/>
      <c r="CQ43" s="156"/>
      <c r="CR43" s="156"/>
      <c r="CS43" s="156"/>
      <c r="CT43" s="156"/>
      <c r="CU43" s="156"/>
      <c r="CV43" s="156"/>
      <c r="CW43" s="156"/>
      <c r="CX43" s="156"/>
      <c r="CY43" s="156"/>
      <c r="CZ43" s="156"/>
      <c r="DA43" s="156"/>
      <c r="DB43" s="156"/>
      <c r="DC43" s="156"/>
      <c r="DD43" s="156"/>
      <c r="DE43" s="156"/>
      <c r="DF43" s="156"/>
      <c r="DG43" s="156"/>
      <c r="DH43" s="156"/>
      <c r="DI43" s="156"/>
      <c r="DJ43" s="156"/>
      <c r="DK43" s="156"/>
      <c r="DL43" s="156"/>
      <c r="DM43" s="156"/>
      <c r="DN43" s="156"/>
      <c r="DO43" s="156"/>
      <c r="DP43" s="156"/>
      <c r="DQ43" s="156"/>
      <c r="DR43" s="156"/>
      <c r="DS43" s="156"/>
      <c r="DT43" s="156"/>
      <c r="DU43" s="156"/>
      <c r="DV43" s="156"/>
      <c r="DW43" s="156"/>
      <c r="DX43" s="156"/>
      <c r="DY43" s="156"/>
      <c r="DZ43" s="156"/>
      <c r="EA43" s="156"/>
      <c r="EB43" s="156"/>
      <c r="EC43" s="156"/>
      <c r="ED43" s="156"/>
      <c r="EE43" s="156"/>
      <c r="EF43" s="156"/>
      <c r="EG43" s="156"/>
      <c r="EH43" s="156"/>
      <c r="EI43" s="156"/>
      <c r="EJ43" s="156"/>
      <c r="EK43" s="156"/>
      <c r="EL43" s="156"/>
      <c r="EM43" s="156"/>
      <c r="EN43" s="156"/>
      <c r="EO43" s="156"/>
      <c r="EP43" s="156"/>
      <c r="EQ43" s="156"/>
      <c r="ER43" s="156"/>
      <c r="ES43" s="156"/>
      <c r="ET43" s="156"/>
      <c r="EU43" s="156"/>
      <c r="EV43" s="156"/>
      <c r="EW43" s="156"/>
      <c r="EX43" s="156"/>
      <c r="EY43" s="156"/>
      <c r="EZ43" s="156"/>
      <c r="FA43" s="156"/>
      <c r="FB43" s="156"/>
      <c r="FC43" s="156"/>
      <c r="FD43" s="156"/>
      <c r="FE43" s="156"/>
      <c r="FF43" s="156"/>
      <c r="FG43" s="156"/>
      <c r="FH43" s="156"/>
      <c r="FI43" s="156"/>
      <c r="FJ43" s="156"/>
      <c r="FK43" s="156"/>
      <c r="FL43" s="156"/>
      <c r="FM43" s="156"/>
      <c r="FN43" s="156"/>
      <c r="FO43" s="156"/>
      <c r="FP43" s="156"/>
      <c r="FQ43" s="156"/>
      <c r="FR43" s="156"/>
      <c r="FS43" s="156"/>
      <c r="FT43" s="156"/>
      <c r="FU43" s="156"/>
      <c r="FV43" s="156"/>
      <c r="FW43" s="156"/>
      <c r="FX43" s="156"/>
      <c r="FY43" s="156"/>
      <c r="FZ43" s="156"/>
      <c r="GA43" s="156"/>
      <c r="GB43" s="156"/>
      <c r="GC43" s="156"/>
      <c r="GD43" s="156"/>
      <c r="GE43" s="156"/>
      <c r="GF43" s="156"/>
      <c r="GG43" s="156"/>
      <c r="GH43" s="156"/>
      <c r="GI43" s="156"/>
      <c r="GJ43" s="156"/>
      <c r="GK43" s="156"/>
      <c r="GL43" s="156"/>
      <c r="GM43" s="156"/>
      <c r="GN43" s="156"/>
      <c r="GO43" s="156"/>
      <c r="GP43" s="156"/>
      <c r="GQ43" s="156"/>
      <c r="GR43" s="156"/>
      <c r="GS43" s="156"/>
      <c r="GT43" s="156"/>
      <c r="GU43" s="156"/>
      <c r="GV43" s="156"/>
      <c r="GW43" s="156"/>
      <c r="GX43" s="156"/>
      <c r="GY43" s="156"/>
      <c r="GZ43" s="156"/>
      <c r="HA43" s="156"/>
      <c r="HB43" s="156"/>
      <c r="HC43" s="156"/>
      <c r="HD43" s="156"/>
      <c r="HE43" s="156"/>
      <c r="HF43" s="156"/>
      <c r="HG43" s="156"/>
      <c r="HH43" s="156"/>
      <c r="HI43" s="156"/>
      <c r="HJ43" s="156"/>
      <c r="HK43" s="156"/>
      <c r="HL43" s="156"/>
    </row>
    <row r="44" ht="93" customHeight="1" spans="1:220">
      <c r="A44" s="86" t="s">
        <v>344</v>
      </c>
      <c r="B44" s="77" t="s">
        <v>414</v>
      </c>
      <c r="C44" s="77" t="s">
        <v>415</v>
      </c>
      <c r="D44" s="77" t="s">
        <v>347</v>
      </c>
      <c r="E44" s="77">
        <v>30</v>
      </c>
      <c r="F44" s="77">
        <v>0.16</v>
      </c>
      <c r="G44" s="87">
        <f t="shared" si="6"/>
        <v>4.8</v>
      </c>
      <c r="H44" s="87"/>
      <c r="I44" s="87"/>
      <c r="J44" s="87"/>
      <c r="K44" s="87"/>
      <c r="L44" s="87"/>
      <c r="M44" s="87"/>
      <c r="N44" s="87"/>
      <c r="O44" s="87"/>
      <c r="P44" s="115"/>
      <c r="Q44" s="115"/>
      <c r="R44" s="115"/>
      <c r="S44" s="115"/>
      <c r="T44" s="87"/>
      <c r="U44" s="87"/>
      <c r="V44" s="115"/>
      <c r="W44" s="115"/>
      <c r="X44" s="87"/>
      <c r="Y44" s="87">
        <f t="shared" si="2"/>
        <v>0</v>
      </c>
      <c r="Z44" s="87"/>
      <c r="AA44" s="87">
        <f t="shared" si="3"/>
        <v>0</v>
      </c>
      <c r="AB44" s="147" t="s">
        <v>416</v>
      </c>
      <c r="AC44" s="143">
        <f t="shared" si="0"/>
        <v>4.8</v>
      </c>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156"/>
      <c r="BX44" s="156"/>
      <c r="BY44" s="156"/>
      <c r="BZ44" s="156"/>
      <c r="CA44" s="156"/>
      <c r="CB44" s="156"/>
      <c r="CC44" s="156"/>
      <c r="CD44" s="156"/>
      <c r="CE44" s="156"/>
      <c r="CF44" s="156"/>
      <c r="CG44" s="156"/>
      <c r="CH44" s="156"/>
      <c r="CI44" s="156"/>
      <c r="CJ44" s="156"/>
      <c r="CK44" s="156"/>
      <c r="CL44" s="156"/>
      <c r="CM44" s="156"/>
      <c r="CN44" s="156"/>
      <c r="CO44" s="156"/>
      <c r="CP44" s="156"/>
      <c r="CQ44" s="156"/>
      <c r="CR44" s="156"/>
      <c r="CS44" s="156"/>
      <c r="CT44" s="156"/>
      <c r="CU44" s="156"/>
      <c r="CV44" s="156"/>
      <c r="CW44" s="156"/>
      <c r="CX44" s="156"/>
      <c r="CY44" s="156"/>
      <c r="CZ44" s="156"/>
      <c r="DA44" s="156"/>
      <c r="DB44" s="156"/>
      <c r="DC44" s="156"/>
      <c r="DD44" s="156"/>
      <c r="DE44" s="156"/>
      <c r="DF44" s="156"/>
      <c r="DG44" s="156"/>
      <c r="DH44" s="156"/>
      <c r="DI44" s="156"/>
      <c r="DJ44" s="156"/>
      <c r="DK44" s="156"/>
      <c r="DL44" s="156"/>
      <c r="DM44" s="156"/>
      <c r="DN44" s="156"/>
      <c r="DO44" s="156"/>
      <c r="DP44" s="156"/>
      <c r="DQ44" s="156"/>
      <c r="DR44" s="156"/>
      <c r="DS44" s="156"/>
      <c r="DT44" s="156"/>
      <c r="DU44" s="156"/>
      <c r="DV44" s="156"/>
      <c r="DW44" s="156"/>
      <c r="DX44" s="156"/>
      <c r="DY44" s="156"/>
      <c r="DZ44" s="156"/>
      <c r="EA44" s="156"/>
      <c r="EB44" s="156"/>
      <c r="EC44" s="156"/>
      <c r="ED44" s="156"/>
      <c r="EE44" s="156"/>
      <c r="EF44" s="156"/>
      <c r="EG44" s="156"/>
      <c r="EH44" s="156"/>
      <c r="EI44" s="156"/>
      <c r="EJ44" s="156"/>
      <c r="EK44" s="156"/>
      <c r="EL44" s="156"/>
      <c r="EM44" s="156"/>
      <c r="EN44" s="156"/>
      <c r="EO44" s="156"/>
      <c r="EP44" s="156"/>
      <c r="EQ44" s="156"/>
      <c r="ER44" s="156"/>
      <c r="ES44" s="156"/>
      <c r="ET44" s="156"/>
      <c r="EU44" s="156"/>
      <c r="EV44" s="156"/>
      <c r="EW44" s="156"/>
      <c r="EX44" s="156"/>
      <c r="EY44" s="156"/>
      <c r="EZ44" s="156"/>
      <c r="FA44" s="156"/>
      <c r="FB44" s="156"/>
      <c r="FC44" s="156"/>
      <c r="FD44" s="156"/>
      <c r="FE44" s="156"/>
      <c r="FF44" s="156"/>
      <c r="FG44" s="156"/>
      <c r="FH44" s="156"/>
      <c r="FI44" s="156"/>
      <c r="FJ44" s="156"/>
      <c r="FK44" s="156"/>
      <c r="FL44" s="156"/>
      <c r="FM44" s="156"/>
      <c r="FN44" s="156"/>
      <c r="FO44" s="156"/>
      <c r="FP44" s="156"/>
      <c r="FQ44" s="156"/>
      <c r="FR44" s="156"/>
      <c r="FS44" s="156"/>
      <c r="FT44" s="156"/>
      <c r="FU44" s="156"/>
      <c r="FV44" s="156"/>
      <c r="FW44" s="156"/>
      <c r="FX44" s="156"/>
      <c r="FY44" s="156"/>
      <c r="FZ44" s="156"/>
      <c r="GA44" s="156"/>
      <c r="GB44" s="156"/>
      <c r="GC44" s="156"/>
      <c r="GD44" s="156"/>
      <c r="GE44" s="156"/>
      <c r="GF44" s="156"/>
      <c r="GG44" s="156"/>
      <c r="GH44" s="156"/>
      <c r="GI44" s="156"/>
      <c r="GJ44" s="156"/>
      <c r="GK44" s="156"/>
      <c r="GL44" s="156"/>
      <c r="GM44" s="156"/>
      <c r="GN44" s="156"/>
      <c r="GO44" s="156"/>
      <c r="GP44" s="156"/>
      <c r="GQ44" s="156"/>
      <c r="GR44" s="156"/>
      <c r="GS44" s="156"/>
      <c r="GT44" s="156"/>
      <c r="GU44" s="156"/>
      <c r="GV44" s="156"/>
      <c r="GW44" s="156"/>
      <c r="GX44" s="156"/>
      <c r="GY44" s="156"/>
      <c r="GZ44" s="156"/>
      <c r="HA44" s="156"/>
      <c r="HB44" s="156"/>
      <c r="HC44" s="156"/>
      <c r="HD44" s="156"/>
      <c r="HE44" s="156"/>
      <c r="HF44" s="156"/>
      <c r="HG44" s="156"/>
      <c r="HH44" s="156"/>
      <c r="HI44" s="156"/>
      <c r="HJ44" s="156"/>
      <c r="HK44" s="156"/>
      <c r="HL44" s="156"/>
    </row>
    <row r="45" customHeight="1" spans="1:222">
      <c r="A45" s="86" t="s">
        <v>417</v>
      </c>
      <c r="B45" s="79" t="s">
        <v>418</v>
      </c>
      <c r="C45" s="79"/>
      <c r="D45" s="79"/>
      <c r="E45" s="79"/>
      <c r="F45" s="79"/>
      <c r="G45" s="87">
        <f>SUM(G46:G47)</f>
        <v>1.64</v>
      </c>
      <c r="H45" s="87"/>
      <c r="I45" s="87">
        <f>SUM(I46:I47)</f>
        <v>0</v>
      </c>
      <c r="J45" s="87"/>
      <c r="K45" s="87">
        <f>SUM(K46:K47)</f>
        <v>0</v>
      </c>
      <c r="L45" s="87"/>
      <c r="M45" s="87">
        <f>SUM(M46:M47)</f>
        <v>0</v>
      </c>
      <c r="N45" s="87"/>
      <c r="O45" s="87">
        <f>SUM(O46:O47)</f>
        <v>0</v>
      </c>
      <c r="P45" s="115"/>
      <c r="Q45" s="115">
        <f>SUM(Q46:Q47)</f>
        <v>0</v>
      </c>
      <c r="R45" s="115"/>
      <c r="S45" s="115">
        <f>SUM(S46:S47)</f>
        <v>0</v>
      </c>
      <c r="T45" s="87"/>
      <c r="U45" s="87">
        <f>SUM(U46:U47)</f>
        <v>0</v>
      </c>
      <c r="V45" s="115"/>
      <c r="W45" s="115">
        <f>SUM(W46:W47)</f>
        <v>0</v>
      </c>
      <c r="X45" s="87"/>
      <c r="Y45" s="115">
        <f>SUM(Y46:Y47)</f>
        <v>0</v>
      </c>
      <c r="Z45" s="87"/>
      <c r="AA45" s="115">
        <f>SUM(AA46:AA47)</f>
        <v>0</v>
      </c>
      <c r="AB45" s="142"/>
      <c r="AC45" s="143">
        <f t="shared" si="0"/>
        <v>1.64</v>
      </c>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155"/>
      <c r="BV45" s="155"/>
      <c r="BW45" s="155"/>
      <c r="BX45" s="155"/>
      <c r="BY45" s="155"/>
      <c r="BZ45" s="155"/>
      <c r="CA45" s="155"/>
      <c r="CB45" s="155"/>
      <c r="CC45" s="155"/>
      <c r="CD45" s="155"/>
      <c r="CE45" s="155"/>
      <c r="CF45" s="155"/>
      <c r="CG45" s="155"/>
      <c r="CH45" s="155"/>
      <c r="CI45" s="155"/>
      <c r="CJ45" s="155"/>
      <c r="CK45" s="155"/>
      <c r="CL45" s="155"/>
      <c r="CM45" s="155"/>
      <c r="CN45" s="155"/>
      <c r="CO45" s="155"/>
      <c r="CP45" s="155"/>
      <c r="CQ45" s="155"/>
      <c r="CR45" s="155"/>
      <c r="CS45" s="155"/>
      <c r="CT45" s="155"/>
      <c r="CU45" s="155"/>
      <c r="CV45" s="155"/>
      <c r="CW45" s="155"/>
      <c r="CX45" s="155"/>
      <c r="CY45" s="155"/>
      <c r="CZ45" s="155"/>
      <c r="DA45" s="155"/>
      <c r="DB45" s="155"/>
      <c r="DC45" s="155"/>
      <c r="DD45" s="155"/>
      <c r="DE45" s="155"/>
      <c r="DF45" s="155"/>
      <c r="DG45" s="155"/>
      <c r="DH45" s="155"/>
      <c r="DI45" s="155"/>
      <c r="DJ45" s="155"/>
      <c r="DK45" s="155"/>
      <c r="DL45" s="155"/>
      <c r="DM45" s="155"/>
      <c r="DN45" s="155"/>
      <c r="DO45" s="155"/>
      <c r="DP45" s="155"/>
      <c r="DQ45" s="155"/>
      <c r="DR45" s="155"/>
      <c r="DS45" s="155"/>
      <c r="DT45" s="155"/>
      <c r="DU45" s="155"/>
      <c r="DV45" s="155"/>
      <c r="DW45" s="155"/>
      <c r="DX45" s="155"/>
      <c r="DY45" s="155"/>
      <c r="DZ45" s="155"/>
      <c r="EA45" s="155"/>
      <c r="EB45" s="155"/>
      <c r="EC45" s="155"/>
      <c r="ED45" s="155"/>
      <c r="EE45" s="155"/>
      <c r="EF45" s="155"/>
      <c r="EG45" s="155"/>
      <c r="EH45" s="155"/>
      <c r="EI45" s="155"/>
      <c r="EJ45" s="155"/>
      <c r="EK45" s="155"/>
      <c r="EL45" s="155"/>
      <c r="EM45" s="155"/>
      <c r="EN45" s="155"/>
      <c r="EO45" s="155"/>
      <c r="EP45" s="155"/>
      <c r="EQ45" s="155"/>
      <c r="ER45" s="155"/>
      <c r="ES45" s="155"/>
      <c r="ET45" s="155"/>
      <c r="EU45" s="155"/>
      <c r="EV45" s="155"/>
      <c r="EW45" s="155"/>
      <c r="EX45" s="155"/>
      <c r="EY45" s="155"/>
      <c r="EZ45" s="155"/>
      <c r="FA45" s="155"/>
      <c r="FB45" s="155"/>
      <c r="FC45" s="155"/>
      <c r="FD45" s="155"/>
      <c r="FE45" s="155"/>
      <c r="FF45" s="155"/>
      <c r="FG45" s="155"/>
      <c r="FH45" s="155"/>
      <c r="FI45" s="155"/>
      <c r="FJ45" s="155"/>
      <c r="FK45" s="155"/>
      <c r="FL45" s="155"/>
      <c r="FM45" s="155"/>
      <c r="FN45" s="155"/>
      <c r="FO45" s="155"/>
      <c r="FP45" s="155"/>
      <c r="FQ45" s="155"/>
      <c r="FR45" s="155"/>
      <c r="FS45" s="155"/>
      <c r="FT45" s="155"/>
      <c r="FU45" s="155"/>
      <c r="FV45" s="155"/>
      <c r="FW45" s="155"/>
      <c r="FX45" s="155"/>
      <c r="FY45" s="155"/>
      <c r="FZ45" s="155"/>
      <c r="GA45" s="155"/>
      <c r="GB45" s="155"/>
      <c r="GC45" s="155"/>
      <c r="GD45" s="155"/>
      <c r="GE45" s="155"/>
      <c r="GF45" s="155"/>
      <c r="GG45" s="155"/>
      <c r="GH45" s="155"/>
      <c r="GI45" s="155"/>
      <c r="GJ45" s="155"/>
      <c r="GK45" s="155"/>
      <c r="GL45" s="155"/>
      <c r="GM45" s="155"/>
      <c r="GN45" s="155"/>
      <c r="GO45" s="155"/>
      <c r="GP45" s="155"/>
      <c r="GQ45" s="155"/>
      <c r="GR45" s="155"/>
      <c r="GS45" s="155"/>
      <c r="GT45" s="155"/>
      <c r="GU45" s="155"/>
      <c r="GV45" s="155"/>
      <c r="GW45" s="155"/>
      <c r="GX45" s="155"/>
      <c r="GY45" s="155"/>
      <c r="GZ45" s="155"/>
      <c r="HA45" s="155"/>
      <c r="HB45" s="155"/>
      <c r="HC45" s="155"/>
      <c r="HD45" s="155"/>
      <c r="HE45" s="155"/>
      <c r="HF45" s="155"/>
      <c r="HG45" s="155"/>
      <c r="HH45" s="155"/>
      <c r="HI45" s="155"/>
      <c r="HJ45" s="155"/>
      <c r="HK45" s="155"/>
      <c r="HL45" s="155"/>
      <c r="HM45" s="160"/>
      <c r="HN45" s="160"/>
    </row>
    <row r="46" customHeight="1" spans="1:220">
      <c r="A46" s="86" t="s">
        <v>335</v>
      </c>
      <c r="B46" s="79" t="s">
        <v>419</v>
      </c>
      <c r="C46" s="77" t="s">
        <v>420</v>
      </c>
      <c r="D46" s="77" t="s">
        <v>333</v>
      </c>
      <c r="E46" s="79">
        <v>800</v>
      </c>
      <c r="F46" s="79">
        <v>0.0013</v>
      </c>
      <c r="G46" s="87">
        <f t="shared" ref="G46:G50" si="7">E46*F46</f>
        <v>1.04</v>
      </c>
      <c r="H46" s="87"/>
      <c r="I46" s="87"/>
      <c r="J46" s="87"/>
      <c r="K46" s="87"/>
      <c r="L46" s="87"/>
      <c r="M46" s="87"/>
      <c r="N46" s="87"/>
      <c r="O46" s="87"/>
      <c r="P46" s="115"/>
      <c r="Q46" s="115"/>
      <c r="R46" s="115"/>
      <c r="S46" s="115"/>
      <c r="T46" s="87"/>
      <c r="U46" s="87"/>
      <c r="V46" s="115"/>
      <c r="W46" s="115"/>
      <c r="X46" s="87"/>
      <c r="Y46" s="87">
        <f t="shared" si="2"/>
        <v>0</v>
      </c>
      <c r="Z46" s="87"/>
      <c r="AA46" s="87">
        <f t="shared" si="3"/>
        <v>0</v>
      </c>
      <c r="AB46" s="142" t="s">
        <v>421</v>
      </c>
      <c r="AC46" s="143">
        <f t="shared" si="0"/>
        <v>1.04</v>
      </c>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156"/>
      <c r="BX46" s="156"/>
      <c r="BY46" s="156"/>
      <c r="BZ46" s="156"/>
      <c r="CA46" s="156"/>
      <c r="CB46" s="156"/>
      <c r="CC46" s="156"/>
      <c r="CD46" s="156"/>
      <c r="CE46" s="156"/>
      <c r="CF46" s="156"/>
      <c r="CG46" s="156"/>
      <c r="CH46" s="156"/>
      <c r="CI46" s="156"/>
      <c r="CJ46" s="156"/>
      <c r="CK46" s="156"/>
      <c r="CL46" s="156"/>
      <c r="CM46" s="156"/>
      <c r="CN46" s="156"/>
      <c r="CO46" s="156"/>
      <c r="CP46" s="156"/>
      <c r="CQ46" s="156"/>
      <c r="CR46" s="156"/>
      <c r="CS46" s="156"/>
      <c r="CT46" s="156"/>
      <c r="CU46" s="156"/>
      <c r="CV46" s="156"/>
      <c r="CW46" s="156"/>
      <c r="CX46" s="156"/>
      <c r="CY46" s="156"/>
      <c r="CZ46" s="156"/>
      <c r="DA46" s="156"/>
      <c r="DB46" s="156"/>
      <c r="DC46" s="156"/>
      <c r="DD46" s="156"/>
      <c r="DE46" s="156"/>
      <c r="DF46" s="156"/>
      <c r="DG46" s="156"/>
      <c r="DH46" s="156"/>
      <c r="DI46" s="156"/>
      <c r="DJ46" s="156"/>
      <c r="DK46" s="156"/>
      <c r="DL46" s="156"/>
      <c r="DM46" s="156"/>
      <c r="DN46" s="156"/>
      <c r="DO46" s="156"/>
      <c r="DP46" s="156"/>
      <c r="DQ46" s="156"/>
      <c r="DR46" s="156"/>
      <c r="DS46" s="156"/>
      <c r="DT46" s="156"/>
      <c r="DU46" s="156"/>
      <c r="DV46" s="156"/>
      <c r="DW46" s="156"/>
      <c r="DX46" s="156"/>
      <c r="DY46" s="156"/>
      <c r="DZ46" s="156"/>
      <c r="EA46" s="156"/>
      <c r="EB46" s="156"/>
      <c r="EC46" s="156"/>
      <c r="ED46" s="156"/>
      <c r="EE46" s="156"/>
      <c r="EF46" s="156"/>
      <c r="EG46" s="156"/>
      <c r="EH46" s="156"/>
      <c r="EI46" s="156"/>
      <c r="EJ46" s="156"/>
      <c r="EK46" s="156"/>
      <c r="EL46" s="156"/>
      <c r="EM46" s="156"/>
      <c r="EN46" s="156"/>
      <c r="EO46" s="156"/>
      <c r="EP46" s="156"/>
      <c r="EQ46" s="156"/>
      <c r="ER46" s="156"/>
      <c r="ES46" s="156"/>
      <c r="ET46" s="156"/>
      <c r="EU46" s="156"/>
      <c r="EV46" s="156"/>
      <c r="EW46" s="156"/>
      <c r="EX46" s="156"/>
      <c r="EY46" s="156"/>
      <c r="EZ46" s="156"/>
      <c r="FA46" s="156"/>
      <c r="FB46" s="156"/>
      <c r="FC46" s="156"/>
      <c r="FD46" s="156"/>
      <c r="FE46" s="156"/>
      <c r="FF46" s="156"/>
      <c r="FG46" s="156"/>
      <c r="FH46" s="156"/>
      <c r="FI46" s="156"/>
      <c r="FJ46" s="156"/>
      <c r="FK46" s="156"/>
      <c r="FL46" s="156"/>
      <c r="FM46" s="156"/>
      <c r="FN46" s="156"/>
      <c r="FO46" s="156"/>
      <c r="FP46" s="156"/>
      <c r="FQ46" s="156"/>
      <c r="FR46" s="156"/>
      <c r="FS46" s="156"/>
      <c r="FT46" s="156"/>
      <c r="FU46" s="156"/>
      <c r="FV46" s="156"/>
      <c r="FW46" s="156"/>
      <c r="FX46" s="156"/>
      <c r="FY46" s="156"/>
      <c r="FZ46" s="156"/>
      <c r="GA46" s="156"/>
      <c r="GB46" s="156"/>
      <c r="GC46" s="156"/>
      <c r="GD46" s="156"/>
      <c r="GE46" s="156"/>
      <c r="GF46" s="156"/>
      <c r="GG46" s="156"/>
      <c r="GH46" s="156"/>
      <c r="GI46" s="156"/>
      <c r="GJ46" s="156"/>
      <c r="GK46" s="156"/>
      <c r="GL46" s="156"/>
      <c r="GM46" s="156"/>
      <c r="GN46" s="156"/>
      <c r="GO46" s="156"/>
      <c r="GP46" s="156"/>
      <c r="GQ46" s="156"/>
      <c r="GR46" s="156"/>
      <c r="GS46" s="156"/>
      <c r="GT46" s="156"/>
      <c r="GU46" s="156"/>
      <c r="GV46" s="156"/>
      <c r="GW46" s="156"/>
      <c r="GX46" s="156"/>
      <c r="GY46" s="156"/>
      <c r="GZ46" s="156"/>
      <c r="HA46" s="156"/>
      <c r="HB46" s="156"/>
      <c r="HC46" s="156"/>
      <c r="HD46" s="156"/>
      <c r="HE46" s="156"/>
      <c r="HF46" s="156"/>
      <c r="HG46" s="156"/>
      <c r="HH46" s="156"/>
      <c r="HI46" s="156"/>
      <c r="HJ46" s="156"/>
      <c r="HK46" s="156"/>
      <c r="HL46" s="156"/>
    </row>
    <row r="47" customHeight="1" spans="1:242">
      <c r="A47" s="86" t="s">
        <v>338</v>
      </c>
      <c r="B47" s="79" t="s">
        <v>422</v>
      </c>
      <c r="C47" s="79"/>
      <c r="D47" s="77" t="s">
        <v>333</v>
      </c>
      <c r="E47" s="79">
        <v>100</v>
      </c>
      <c r="F47" s="79">
        <v>0.006</v>
      </c>
      <c r="G47" s="87">
        <f t="shared" si="7"/>
        <v>0.6</v>
      </c>
      <c r="H47" s="87"/>
      <c r="I47" s="87"/>
      <c r="J47" s="87"/>
      <c r="K47" s="87"/>
      <c r="L47" s="87"/>
      <c r="M47" s="87"/>
      <c r="N47" s="87"/>
      <c r="O47" s="87"/>
      <c r="P47" s="115"/>
      <c r="Q47" s="115"/>
      <c r="R47" s="115"/>
      <c r="S47" s="115"/>
      <c r="T47" s="87"/>
      <c r="U47" s="87"/>
      <c r="V47" s="115"/>
      <c r="W47" s="115"/>
      <c r="X47" s="87"/>
      <c r="Y47" s="87">
        <f t="shared" si="2"/>
        <v>0</v>
      </c>
      <c r="Z47" s="87"/>
      <c r="AA47" s="87">
        <f t="shared" si="3"/>
        <v>0</v>
      </c>
      <c r="AB47" s="142" t="s">
        <v>423</v>
      </c>
      <c r="AC47" s="143">
        <f t="shared" si="0"/>
        <v>0.6</v>
      </c>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c r="CS47" s="156"/>
      <c r="CT47" s="156"/>
      <c r="CU47" s="156"/>
      <c r="CV47" s="156"/>
      <c r="CW47" s="156"/>
      <c r="CX47" s="156"/>
      <c r="CY47" s="156"/>
      <c r="CZ47" s="156"/>
      <c r="DA47" s="156"/>
      <c r="DB47" s="156"/>
      <c r="DC47" s="156"/>
      <c r="DD47" s="156"/>
      <c r="DE47" s="156"/>
      <c r="DF47" s="156"/>
      <c r="DG47" s="156"/>
      <c r="DH47" s="156"/>
      <c r="DI47" s="156"/>
      <c r="DJ47" s="156"/>
      <c r="DK47" s="156"/>
      <c r="DL47" s="156"/>
      <c r="DM47" s="156"/>
      <c r="DN47" s="156"/>
      <c r="DO47" s="156"/>
      <c r="DP47" s="156"/>
      <c r="DQ47" s="156"/>
      <c r="DR47" s="156"/>
      <c r="DS47" s="156"/>
      <c r="DT47" s="156"/>
      <c r="DU47" s="156"/>
      <c r="DV47" s="156"/>
      <c r="DW47" s="156"/>
      <c r="DX47" s="156"/>
      <c r="DY47" s="156"/>
      <c r="DZ47" s="156"/>
      <c r="EA47" s="156"/>
      <c r="EB47" s="156"/>
      <c r="EC47" s="156"/>
      <c r="ED47" s="156"/>
      <c r="EE47" s="156"/>
      <c r="EF47" s="156"/>
      <c r="EG47" s="156"/>
      <c r="EH47" s="156"/>
      <c r="EI47" s="156"/>
      <c r="EJ47" s="156"/>
      <c r="EK47" s="156"/>
      <c r="EL47" s="156"/>
      <c r="EM47" s="156"/>
      <c r="EN47" s="156"/>
      <c r="EO47" s="156"/>
      <c r="EP47" s="156"/>
      <c r="EQ47" s="156"/>
      <c r="ER47" s="156"/>
      <c r="ES47" s="156"/>
      <c r="ET47" s="156"/>
      <c r="EU47" s="156"/>
      <c r="EV47" s="156"/>
      <c r="EW47" s="156"/>
      <c r="EX47" s="156"/>
      <c r="EY47" s="156"/>
      <c r="EZ47" s="156"/>
      <c r="FA47" s="156"/>
      <c r="FB47" s="156"/>
      <c r="FC47" s="156"/>
      <c r="FD47" s="156"/>
      <c r="FE47" s="156"/>
      <c r="FF47" s="156"/>
      <c r="FG47" s="156"/>
      <c r="FH47" s="156"/>
      <c r="FI47" s="156"/>
      <c r="FJ47" s="156"/>
      <c r="FK47" s="156"/>
      <c r="FL47" s="156"/>
      <c r="FM47" s="156"/>
      <c r="FN47" s="156"/>
      <c r="FO47" s="156"/>
      <c r="FP47" s="156"/>
      <c r="FQ47" s="156"/>
      <c r="FR47" s="156"/>
      <c r="FS47" s="156"/>
      <c r="FT47" s="156"/>
      <c r="FU47" s="156"/>
      <c r="FV47" s="156"/>
      <c r="FW47" s="156"/>
      <c r="FX47" s="156"/>
      <c r="FY47" s="156"/>
      <c r="FZ47" s="156"/>
      <c r="GA47" s="156"/>
      <c r="GB47" s="156"/>
      <c r="GC47" s="156"/>
      <c r="GD47" s="156"/>
      <c r="GE47" s="156"/>
      <c r="GF47" s="156"/>
      <c r="GG47" s="156"/>
      <c r="GH47" s="156"/>
      <c r="GI47" s="156"/>
      <c r="GJ47" s="156"/>
      <c r="GK47" s="156"/>
      <c r="GL47" s="156"/>
      <c r="GM47" s="156"/>
      <c r="GN47" s="156"/>
      <c r="GO47" s="156"/>
      <c r="GP47" s="156"/>
      <c r="GQ47" s="156"/>
      <c r="GR47" s="156"/>
      <c r="GS47" s="156"/>
      <c r="GT47" s="156"/>
      <c r="GU47" s="156"/>
      <c r="GV47" s="156"/>
      <c r="GW47" s="156"/>
      <c r="GX47" s="156"/>
      <c r="GY47" s="156"/>
      <c r="GZ47" s="156"/>
      <c r="HA47" s="156"/>
      <c r="HB47" s="156"/>
      <c r="HC47" s="156"/>
      <c r="HD47" s="156"/>
      <c r="HE47" s="156"/>
      <c r="HF47" s="156"/>
      <c r="HG47" s="156"/>
      <c r="HH47" s="156"/>
      <c r="HI47" s="156"/>
      <c r="HJ47" s="156"/>
      <c r="HK47" s="156"/>
      <c r="HL47" s="156"/>
      <c r="HM47" s="156"/>
      <c r="HN47" s="156"/>
      <c r="HO47" s="156"/>
      <c r="HP47" s="156"/>
      <c r="HQ47" s="156"/>
      <c r="HR47" s="156"/>
      <c r="HS47" s="156"/>
      <c r="HT47" s="156"/>
      <c r="HU47" s="156"/>
      <c r="HV47" s="156"/>
      <c r="HW47" s="156"/>
      <c r="HX47" s="156"/>
      <c r="HY47" s="156"/>
      <c r="HZ47" s="156"/>
      <c r="IA47" s="156"/>
      <c r="IB47" s="156"/>
      <c r="IC47" s="156"/>
      <c r="ID47" s="156"/>
      <c r="IE47" s="156"/>
      <c r="IF47" s="156"/>
      <c r="IG47" s="156"/>
      <c r="IH47" s="156"/>
    </row>
    <row r="48" customHeight="1" spans="1:242">
      <c r="A48" s="86" t="s">
        <v>424</v>
      </c>
      <c r="B48" s="79" t="s">
        <v>425</v>
      </c>
      <c r="C48" s="79"/>
      <c r="D48" s="79"/>
      <c r="E48" s="79"/>
      <c r="F48" s="79"/>
      <c r="G48" s="87">
        <f>SUM(G49:G50)</f>
        <v>5.325</v>
      </c>
      <c r="H48" s="87"/>
      <c r="I48" s="87">
        <f>SUM(I49:I50)</f>
        <v>0.1448</v>
      </c>
      <c r="J48" s="87"/>
      <c r="K48" s="87">
        <f>SUM(K49:K50)</f>
        <v>0</v>
      </c>
      <c r="L48" s="87"/>
      <c r="M48" s="87">
        <f>SUM(M49:M50)</f>
        <v>0.0634</v>
      </c>
      <c r="N48" s="87"/>
      <c r="O48" s="87">
        <f>SUM(O49:O50)</f>
        <v>0.286705</v>
      </c>
      <c r="P48" s="115"/>
      <c r="Q48" s="115">
        <f>SUM(Q49:Q50)</f>
        <v>0.3107</v>
      </c>
      <c r="R48" s="115"/>
      <c r="S48" s="115">
        <f>SUM(S49:S50)</f>
        <v>0.024227</v>
      </c>
      <c r="T48" s="87"/>
      <c r="U48" s="87">
        <f>SUM(U49:U50)</f>
        <v>0.5688</v>
      </c>
      <c r="V48" s="115"/>
      <c r="W48" s="115">
        <f>SUM(W49:W50)</f>
        <v>0.3374</v>
      </c>
      <c r="X48" s="87"/>
      <c r="Y48" s="115">
        <f>SUM(Y49:Y50)</f>
        <v>1.736032</v>
      </c>
      <c r="Z48" s="87"/>
      <c r="AA48" s="115">
        <f>SUM(AA49:AA50)</f>
        <v>0.621632</v>
      </c>
      <c r="AB48" s="153"/>
      <c r="AC48" s="143">
        <f t="shared" si="0"/>
        <v>3.588968</v>
      </c>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c r="CS48" s="156"/>
      <c r="CT48" s="156"/>
      <c r="CU48" s="156"/>
      <c r="CV48" s="156"/>
      <c r="CW48" s="156"/>
      <c r="CX48" s="156"/>
      <c r="CY48" s="156"/>
      <c r="CZ48" s="156"/>
      <c r="DA48" s="156"/>
      <c r="DB48" s="156"/>
      <c r="DC48" s="156"/>
      <c r="DD48" s="156"/>
      <c r="DE48" s="156"/>
      <c r="DF48" s="156"/>
      <c r="DG48" s="156"/>
      <c r="DH48" s="156"/>
      <c r="DI48" s="156"/>
      <c r="DJ48" s="156"/>
      <c r="DK48" s="156"/>
      <c r="DL48" s="156"/>
      <c r="DM48" s="156"/>
      <c r="DN48" s="156"/>
      <c r="DO48" s="156"/>
      <c r="DP48" s="156"/>
      <c r="DQ48" s="156"/>
      <c r="DR48" s="156"/>
      <c r="DS48" s="156"/>
      <c r="DT48" s="156"/>
      <c r="DU48" s="156"/>
      <c r="DV48" s="156"/>
      <c r="DW48" s="156"/>
      <c r="DX48" s="156"/>
      <c r="DY48" s="156"/>
      <c r="DZ48" s="156"/>
      <c r="EA48" s="156"/>
      <c r="EB48" s="156"/>
      <c r="EC48" s="156"/>
      <c r="ED48" s="156"/>
      <c r="EE48" s="156"/>
      <c r="EF48" s="156"/>
      <c r="EG48" s="156"/>
      <c r="EH48" s="156"/>
      <c r="EI48" s="156"/>
      <c r="EJ48" s="156"/>
      <c r="EK48" s="156"/>
      <c r="EL48" s="156"/>
      <c r="EM48" s="156"/>
      <c r="EN48" s="156"/>
      <c r="EO48" s="156"/>
      <c r="EP48" s="156"/>
      <c r="EQ48" s="156"/>
      <c r="ER48" s="156"/>
      <c r="ES48" s="156"/>
      <c r="ET48" s="156"/>
      <c r="EU48" s="156"/>
      <c r="EV48" s="156"/>
      <c r="EW48" s="156"/>
      <c r="EX48" s="156"/>
      <c r="EY48" s="156"/>
      <c r="EZ48" s="156"/>
      <c r="FA48" s="156"/>
      <c r="FB48" s="156"/>
      <c r="FC48" s="156"/>
      <c r="FD48" s="156"/>
      <c r="FE48" s="156"/>
      <c r="FF48" s="156"/>
      <c r="FG48" s="156"/>
      <c r="FH48" s="156"/>
      <c r="FI48" s="156"/>
      <c r="FJ48" s="156"/>
      <c r="FK48" s="156"/>
      <c r="FL48" s="156"/>
      <c r="FM48" s="156"/>
      <c r="FN48" s="156"/>
      <c r="FO48" s="156"/>
      <c r="FP48" s="156"/>
      <c r="FQ48" s="156"/>
      <c r="FR48" s="156"/>
      <c r="FS48" s="156"/>
      <c r="FT48" s="156"/>
      <c r="FU48" s="156"/>
      <c r="FV48" s="156"/>
      <c r="FW48" s="156"/>
      <c r="FX48" s="156"/>
      <c r="FY48" s="156"/>
      <c r="FZ48" s="156"/>
      <c r="GA48" s="156"/>
      <c r="GB48" s="156"/>
      <c r="GC48" s="156"/>
      <c r="GD48" s="156"/>
      <c r="GE48" s="156"/>
      <c r="GF48" s="156"/>
      <c r="GG48" s="156"/>
      <c r="GH48" s="156"/>
      <c r="GI48" s="156"/>
      <c r="GJ48" s="156"/>
      <c r="GK48" s="156"/>
      <c r="GL48" s="156"/>
      <c r="GM48" s="156"/>
      <c r="GN48" s="156"/>
      <c r="GO48" s="156"/>
      <c r="GP48" s="156"/>
      <c r="GQ48" s="156"/>
      <c r="GR48" s="156"/>
      <c r="GS48" s="156"/>
      <c r="GT48" s="156"/>
      <c r="GU48" s="156"/>
      <c r="GV48" s="156"/>
      <c r="GW48" s="156"/>
      <c r="GX48" s="156"/>
      <c r="GY48" s="156"/>
      <c r="GZ48" s="156"/>
      <c r="HA48" s="156"/>
      <c r="HB48" s="156"/>
      <c r="HC48" s="156"/>
      <c r="HD48" s="156"/>
      <c r="HE48" s="156"/>
      <c r="HF48" s="156"/>
      <c r="HG48" s="156"/>
      <c r="HH48" s="156"/>
      <c r="HI48" s="156"/>
      <c r="HJ48" s="156"/>
      <c r="HK48" s="156"/>
      <c r="HL48" s="156"/>
      <c r="HM48" s="156"/>
      <c r="HN48" s="156"/>
      <c r="HO48" s="156"/>
      <c r="HP48" s="156"/>
      <c r="HQ48" s="156"/>
      <c r="HR48" s="156"/>
      <c r="HS48" s="156"/>
      <c r="HT48" s="156"/>
      <c r="HU48" s="156"/>
      <c r="HV48" s="156"/>
      <c r="HW48" s="156"/>
      <c r="HX48" s="156"/>
      <c r="HY48" s="156"/>
      <c r="HZ48" s="156"/>
      <c r="IA48" s="156"/>
      <c r="IB48" s="156"/>
      <c r="IC48" s="156"/>
      <c r="ID48" s="156"/>
      <c r="IE48" s="156"/>
      <c r="IF48" s="156"/>
      <c r="IG48" s="156"/>
      <c r="IH48" s="156"/>
    </row>
    <row r="49" ht="65.25" customHeight="1" spans="1:242">
      <c r="A49" s="86" t="s">
        <v>335</v>
      </c>
      <c r="B49" s="79" t="s">
        <v>426</v>
      </c>
      <c r="C49" s="79"/>
      <c r="D49" s="79" t="s">
        <v>427</v>
      </c>
      <c r="E49" s="79">
        <v>50</v>
      </c>
      <c r="F49" s="79">
        <v>0.0065</v>
      </c>
      <c r="G49" s="87">
        <f t="shared" si="7"/>
        <v>0.325</v>
      </c>
      <c r="H49" s="87"/>
      <c r="I49" s="87">
        <v>0.1448</v>
      </c>
      <c r="J49" s="87"/>
      <c r="K49" s="87"/>
      <c r="L49" s="87"/>
      <c r="M49" s="87">
        <f>634/10000</f>
        <v>0.0634</v>
      </c>
      <c r="N49" s="87"/>
      <c r="O49" s="87">
        <v>0.286705</v>
      </c>
      <c r="P49" s="115"/>
      <c r="Q49" s="115">
        <v>0.3107</v>
      </c>
      <c r="R49" s="115"/>
      <c r="S49" s="115">
        <f>242.27/10000</f>
        <v>0.024227</v>
      </c>
      <c r="T49" s="87"/>
      <c r="U49" s="87">
        <v>0.5688</v>
      </c>
      <c r="V49" s="115"/>
      <c r="W49" s="115">
        <v>0.3374</v>
      </c>
      <c r="X49" s="87"/>
      <c r="Y49" s="87">
        <f t="shared" si="2"/>
        <v>1.736032</v>
      </c>
      <c r="Z49" s="87"/>
      <c r="AA49" s="87">
        <f t="shared" si="3"/>
        <v>0.621632</v>
      </c>
      <c r="AB49" s="146" t="s">
        <v>428</v>
      </c>
      <c r="AC49" s="143">
        <f t="shared" si="0"/>
        <v>-1.411032</v>
      </c>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c r="CS49" s="156"/>
      <c r="CT49" s="156"/>
      <c r="CU49" s="156"/>
      <c r="CV49" s="156"/>
      <c r="CW49" s="156"/>
      <c r="CX49" s="156"/>
      <c r="CY49" s="156"/>
      <c r="CZ49" s="156"/>
      <c r="DA49" s="156"/>
      <c r="DB49" s="156"/>
      <c r="DC49" s="156"/>
      <c r="DD49" s="156"/>
      <c r="DE49" s="156"/>
      <c r="DF49" s="156"/>
      <c r="DG49" s="156"/>
      <c r="DH49" s="156"/>
      <c r="DI49" s="156"/>
      <c r="DJ49" s="156"/>
      <c r="DK49" s="156"/>
      <c r="DL49" s="156"/>
      <c r="DM49" s="156"/>
      <c r="DN49" s="156"/>
      <c r="DO49" s="156"/>
      <c r="DP49" s="156"/>
      <c r="DQ49" s="156"/>
      <c r="DR49" s="156"/>
      <c r="DS49" s="156"/>
      <c r="DT49" s="156"/>
      <c r="DU49" s="156"/>
      <c r="DV49" s="156"/>
      <c r="DW49" s="156"/>
      <c r="DX49" s="156"/>
      <c r="DY49" s="156"/>
      <c r="DZ49" s="156"/>
      <c r="EA49" s="156"/>
      <c r="EB49" s="156"/>
      <c r="EC49" s="156"/>
      <c r="ED49" s="156"/>
      <c r="EE49" s="156"/>
      <c r="EF49" s="156"/>
      <c r="EG49" s="156"/>
      <c r="EH49" s="156"/>
      <c r="EI49" s="156"/>
      <c r="EJ49" s="156"/>
      <c r="EK49" s="156"/>
      <c r="EL49" s="156"/>
      <c r="EM49" s="156"/>
      <c r="EN49" s="156"/>
      <c r="EO49" s="156"/>
      <c r="EP49" s="156"/>
      <c r="EQ49" s="156"/>
      <c r="ER49" s="156"/>
      <c r="ES49" s="156"/>
      <c r="ET49" s="156"/>
      <c r="EU49" s="156"/>
      <c r="EV49" s="156"/>
      <c r="EW49" s="156"/>
      <c r="EX49" s="156"/>
      <c r="EY49" s="156"/>
      <c r="EZ49" s="156"/>
      <c r="FA49" s="156"/>
      <c r="FB49" s="156"/>
      <c r="FC49" s="156"/>
      <c r="FD49" s="156"/>
      <c r="FE49" s="156"/>
      <c r="FF49" s="156"/>
      <c r="FG49" s="156"/>
      <c r="FH49" s="156"/>
      <c r="FI49" s="156"/>
      <c r="FJ49" s="156"/>
      <c r="FK49" s="156"/>
      <c r="FL49" s="156"/>
      <c r="FM49" s="156"/>
      <c r="FN49" s="156"/>
      <c r="FO49" s="156"/>
      <c r="FP49" s="156"/>
      <c r="FQ49" s="156"/>
      <c r="FR49" s="156"/>
      <c r="FS49" s="156"/>
      <c r="FT49" s="156"/>
      <c r="FU49" s="156"/>
      <c r="FV49" s="156"/>
      <c r="FW49" s="156"/>
      <c r="FX49" s="156"/>
      <c r="FY49" s="156"/>
      <c r="FZ49" s="156"/>
      <c r="GA49" s="156"/>
      <c r="GB49" s="156"/>
      <c r="GC49" s="156"/>
      <c r="GD49" s="156"/>
      <c r="GE49" s="156"/>
      <c r="GF49" s="156"/>
      <c r="GG49" s="156"/>
      <c r="GH49" s="156"/>
      <c r="GI49" s="156"/>
      <c r="GJ49" s="156"/>
      <c r="GK49" s="156"/>
      <c r="GL49" s="156"/>
      <c r="GM49" s="156"/>
      <c r="GN49" s="156"/>
      <c r="GO49" s="156"/>
      <c r="GP49" s="156"/>
      <c r="GQ49" s="156"/>
      <c r="GR49" s="156"/>
      <c r="GS49" s="156"/>
      <c r="GT49" s="156"/>
      <c r="GU49" s="156"/>
      <c r="GV49" s="156"/>
      <c r="GW49" s="156"/>
      <c r="GX49" s="156"/>
      <c r="GY49" s="156"/>
      <c r="GZ49" s="156"/>
      <c r="HA49" s="156"/>
      <c r="HB49" s="156"/>
      <c r="HC49" s="156"/>
      <c r="HD49" s="156"/>
      <c r="HE49" s="156"/>
      <c r="HF49" s="156"/>
      <c r="HG49" s="156"/>
      <c r="HH49" s="156"/>
      <c r="HI49" s="156"/>
      <c r="HJ49" s="156"/>
      <c r="HK49" s="156"/>
      <c r="HL49" s="156"/>
      <c r="HM49" s="156"/>
      <c r="HN49" s="156"/>
      <c r="HO49" s="156"/>
      <c r="HP49" s="156"/>
      <c r="HQ49" s="156"/>
      <c r="HR49" s="156"/>
      <c r="HS49" s="156"/>
      <c r="HT49" s="156"/>
      <c r="HU49" s="156"/>
      <c r="HV49" s="156"/>
      <c r="HW49" s="156"/>
      <c r="HX49" s="156"/>
      <c r="HY49" s="156"/>
      <c r="HZ49" s="156"/>
      <c r="IA49" s="156"/>
      <c r="IB49" s="156"/>
      <c r="IC49" s="156"/>
      <c r="ID49" s="156"/>
      <c r="IE49" s="156"/>
      <c r="IF49" s="156"/>
      <c r="IG49" s="156"/>
      <c r="IH49" s="156"/>
    </row>
    <row r="50" customHeight="1" spans="1:29">
      <c r="A50" s="86" t="s">
        <v>338</v>
      </c>
      <c r="B50" s="79" t="s">
        <v>429</v>
      </c>
      <c r="C50" s="79"/>
      <c r="D50" s="79" t="s">
        <v>325</v>
      </c>
      <c r="E50" s="79">
        <v>1</v>
      </c>
      <c r="F50" s="79">
        <v>5</v>
      </c>
      <c r="G50" s="87">
        <f t="shared" si="7"/>
        <v>5</v>
      </c>
      <c r="H50" s="87"/>
      <c r="I50" s="87"/>
      <c r="J50" s="87"/>
      <c r="K50" s="87"/>
      <c r="L50" s="87"/>
      <c r="M50" s="87"/>
      <c r="N50" s="87"/>
      <c r="O50" s="87"/>
      <c r="P50" s="115"/>
      <c r="Q50" s="115"/>
      <c r="R50" s="115"/>
      <c r="S50" s="115"/>
      <c r="T50" s="87"/>
      <c r="U50" s="87"/>
      <c r="V50" s="115"/>
      <c r="W50" s="115"/>
      <c r="X50" s="87"/>
      <c r="Y50" s="87">
        <f t="shared" si="2"/>
        <v>0</v>
      </c>
      <c r="Z50" s="87"/>
      <c r="AA50" s="87">
        <f t="shared" si="3"/>
        <v>0</v>
      </c>
      <c r="AB50" s="142" t="s">
        <v>430</v>
      </c>
      <c r="AC50" s="143">
        <f t="shared" si="0"/>
        <v>5</v>
      </c>
    </row>
    <row r="51" customHeight="1" spans="1:29">
      <c r="A51" s="86" t="s">
        <v>431</v>
      </c>
      <c r="B51" s="79" t="s">
        <v>432</v>
      </c>
      <c r="C51" s="79"/>
      <c r="D51" s="103"/>
      <c r="E51" s="103"/>
      <c r="F51" s="103"/>
      <c r="G51" s="87">
        <f>G52</f>
        <v>7.5</v>
      </c>
      <c r="H51" s="87"/>
      <c r="I51" s="87">
        <f>I52</f>
        <v>0</v>
      </c>
      <c r="J51" s="87"/>
      <c r="K51" s="87">
        <f>K52</f>
        <v>0</v>
      </c>
      <c r="L51" s="87"/>
      <c r="M51" s="87">
        <f>M52</f>
        <v>0</v>
      </c>
      <c r="N51" s="87"/>
      <c r="O51" s="87">
        <f>O52</f>
        <v>0</v>
      </c>
      <c r="P51" s="115"/>
      <c r="Q51" s="115">
        <f>Q52</f>
        <v>0</v>
      </c>
      <c r="R51" s="115"/>
      <c r="S51" s="115">
        <f>S52</f>
        <v>0</v>
      </c>
      <c r="T51" s="87"/>
      <c r="U51" s="87">
        <f>U52</f>
        <v>0</v>
      </c>
      <c r="V51" s="115"/>
      <c r="W51" s="115">
        <f>W52</f>
        <v>0</v>
      </c>
      <c r="X51" s="87"/>
      <c r="Y51" s="115">
        <f>Y52</f>
        <v>0</v>
      </c>
      <c r="Z51" s="87"/>
      <c r="AA51" s="115">
        <f>AA52</f>
        <v>0</v>
      </c>
      <c r="AB51" s="157"/>
      <c r="AC51" s="143">
        <f t="shared" si="0"/>
        <v>7.5</v>
      </c>
    </row>
    <row r="52" ht="60.75" customHeight="1" spans="1:29">
      <c r="A52" s="86" t="s">
        <v>335</v>
      </c>
      <c r="B52" s="79" t="s">
        <v>433</v>
      </c>
      <c r="C52" s="79"/>
      <c r="D52" s="79" t="s">
        <v>325</v>
      </c>
      <c r="E52" s="79">
        <v>1</v>
      </c>
      <c r="F52" s="79">
        <v>7.5</v>
      </c>
      <c r="G52" s="87">
        <f t="shared" ref="G52:G75" si="8">E52*F52</f>
        <v>7.5</v>
      </c>
      <c r="H52" s="87"/>
      <c r="I52" s="87"/>
      <c r="J52" s="87"/>
      <c r="K52" s="87"/>
      <c r="L52" s="87"/>
      <c r="M52" s="87"/>
      <c r="N52" s="87"/>
      <c r="O52" s="87"/>
      <c r="P52" s="115"/>
      <c r="Q52" s="115"/>
      <c r="R52" s="115"/>
      <c r="S52" s="115"/>
      <c r="T52" s="87"/>
      <c r="U52" s="87"/>
      <c r="V52" s="115"/>
      <c r="W52" s="115"/>
      <c r="X52" s="87"/>
      <c r="Y52" s="87">
        <f t="shared" si="2"/>
        <v>0</v>
      </c>
      <c r="Z52" s="87"/>
      <c r="AA52" s="87">
        <f t="shared" si="3"/>
        <v>0</v>
      </c>
      <c r="AB52" s="147" t="s">
        <v>434</v>
      </c>
      <c r="AC52" s="143">
        <f t="shared" si="0"/>
        <v>7.5</v>
      </c>
    </row>
    <row r="53" customHeight="1" spans="1:29">
      <c r="A53" s="86" t="s">
        <v>435</v>
      </c>
      <c r="B53" s="79" t="s">
        <v>436</v>
      </c>
      <c r="C53" s="79"/>
      <c r="D53" s="104" t="s">
        <v>325</v>
      </c>
      <c r="E53" s="105">
        <v>1</v>
      </c>
      <c r="F53" s="106">
        <v>2</v>
      </c>
      <c r="G53" s="87">
        <f t="shared" si="8"/>
        <v>2</v>
      </c>
      <c r="H53" s="87"/>
      <c r="I53" s="87"/>
      <c r="J53" s="87"/>
      <c r="K53" s="87"/>
      <c r="L53" s="87"/>
      <c r="M53" s="87"/>
      <c r="N53" s="87"/>
      <c r="O53" s="87">
        <v>1.456311</v>
      </c>
      <c r="P53" s="115"/>
      <c r="Q53" s="115"/>
      <c r="R53" s="115"/>
      <c r="S53" s="115"/>
      <c r="T53" s="87"/>
      <c r="U53" s="87"/>
      <c r="V53" s="115"/>
      <c r="W53" s="115"/>
      <c r="X53" s="87"/>
      <c r="Y53" s="87">
        <f t="shared" si="2"/>
        <v>1.456311</v>
      </c>
      <c r="Z53" s="87"/>
      <c r="AA53" s="87">
        <f t="shared" si="3"/>
        <v>1.456311</v>
      </c>
      <c r="AB53" s="142" t="s">
        <v>437</v>
      </c>
      <c r="AC53" s="143">
        <f t="shared" si="0"/>
        <v>0.543689</v>
      </c>
    </row>
    <row r="54" customHeight="1" spans="1:29">
      <c r="A54" s="86" t="s">
        <v>438</v>
      </c>
      <c r="B54" s="79" t="s">
        <v>439</v>
      </c>
      <c r="C54" s="79"/>
      <c r="D54" s="104" t="s">
        <v>325</v>
      </c>
      <c r="E54" s="105">
        <v>1</v>
      </c>
      <c r="F54" s="106">
        <v>3</v>
      </c>
      <c r="G54" s="87">
        <f t="shared" si="8"/>
        <v>3</v>
      </c>
      <c r="H54" s="87"/>
      <c r="I54" s="87"/>
      <c r="J54" s="87"/>
      <c r="K54" s="87"/>
      <c r="L54" s="87"/>
      <c r="M54" s="87"/>
      <c r="N54" s="87"/>
      <c r="O54" s="87"/>
      <c r="P54" s="115"/>
      <c r="Q54" s="115"/>
      <c r="R54" s="115"/>
      <c r="S54" s="115"/>
      <c r="T54" s="87"/>
      <c r="U54" s="87"/>
      <c r="V54" s="115"/>
      <c r="W54" s="115"/>
      <c r="X54" s="87"/>
      <c r="Y54" s="87">
        <f t="shared" si="2"/>
        <v>0</v>
      </c>
      <c r="Z54" s="87"/>
      <c r="AA54" s="87">
        <f t="shared" si="3"/>
        <v>0</v>
      </c>
      <c r="AB54" s="142" t="s">
        <v>440</v>
      </c>
      <c r="AC54" s="143">
        <f t="shared" si="0"/>
        <v>3</v>
      </c>
    </row>
    <row r="55" ht="54" customHeight="1" spans="1:29">
      <c r="A55" s="86" t="s">
        <v>441</v>
      </c>
      <c r="B55" s="79" t="s">
        <v>442</v>
      </c>
      <c r="C55" s="79"/>
      <c r="D55" s="104" t="s">
        <v>333</v>
      </c>
      <c r="E55" s="105">
        <v>160</v>
      </c>
      <c r="F55" s="106">
        <v>0.03</v>
      </c>
      <c r="G55" s="87">
        <f t="shared" si="8"/>
        <v>4.8</v>
      </c>
      <c r="H55" s="87"/>
      <c r="I55" s="87"/>
      <c r="J55" s="87"/>
      <c r="K55" s="87"/>
      <c r="L55" s="87"/>
      <c r="M55" s="87"/>
      <c r="N55" s="87"/>
      <c r="O55" s="87"/>
      <c r="P55" s="115"/>
      <c r="Q55" s="115"/>
      <c r="R55" s="115"/>
      <c r="S55" s="115"/>
      <c r="T55" s="87"/>
      <c r="U55" s="87"/>
      <c r="V55" s="115"/>
      <c r="W55" s="115"/>
      <c r="X55" s="87"/>
      <c r="Y55" s="87">
        <f t="shared" si="2"/>
        <v>0</v>
      </c>
      <c r="Z55" s="87"/>
      <c r="AA55" s="87">
        <f t="shared" si="3"/>
        <v>0</v>
      </c>
      <c r="AB55" s="142" t="s">
        <v>443</v>
      </c>
      <c r="AC55" s="143">
        <f t="shared" si="0"/>
        <v>4.8</v>
      </c>
    </row>
    <row r="56" customHeight="1" spans="1:29">
      <c r="A56" s="86" t="s">
        <v>444</v>
      </c>
      <c r="B56" s="79" t="s">
        <v>445</v>
      </c>
      <c r="C56" s="79"/>
      <c r="D56" s="104" t="s">
        <v>333</v>
      </c>
      <c r="E56" s="105">
        <v>3240</v>
      </c>
      <c r="F56" s="106">
        <v>0.002</v>
      </c>
      <c r="G56" s="87">
        <f t="shared" si="8"/>
        <v>6.48</v>
      </c>
      <c r="H56" s="87"/>
      <c r="I56" s="87"/>
      <c r="J56" s="87"/>
      <c r="K56" s="87"/>
      <c r="L56" s="87"/>
      <c r="M56" s="87"/>
      <c r="N56" s="87"/>
      <c r="O56" s="87"/>
      <c r="P56" s="115"/>
      <c r="Q56" s="115"/>
      <c r="R56" s="115"/>
      <c r="S56" s="115"/>
      <c r="T56" s="87"/>
      <c r="U56" s="87"/>
      <c r="V56" s="115"/>
      <c r="W56" s="115"/>
      <c r="X56" s="87"/>
      <c r="Y56" s="87">
        <f t="shared" si="2"/>
        <v>0</v>
      </c>
      <c r="Z56" s="87"/>
      <c r="AA56" s="87">
        <f t="shared" si="3"/>
        <v>0</v>
      </c>
      <c r="AB56" s="142" t="s">
        <v>446</v>
      </c>
      <c r="AC56" s="143">
        <f t="shared" si="0"/>
        <v>6.48</v>
      </c>
    </row>
    <row r="57" customHeight="1" spans="1:29">
      <c r="A57" s="86" t="s">
        <v>447</v>
      </c>
      <c r="B57" s="107" t="s">
        <v>448</v>
      </c>
      <c r="C57" s="108"/>
      <c r="D57" s="107" t="s">
        <v>333</v>
      </c>
      <c r="E57" s="109">
        <v>4500</v>
      </c>
      <c r="F57" s="109">
        <v>0.002</v>
      </c>
      <c r="G57" s="87">
        <f t="shared" si="8"/>
        <v>9</v>
      </c>
      <c r="H57" s="87"/>
      <c r="I57" s="87"/>
      <c r="J57" s="87"/>
      <c r="K57" s="87"/>
      <c r="L57" s="87"/>
      <c r="M57" s="87"/>
      <c r="N57" s="87"/>
      <c r="O57" s="87"/>
      <c r="P57" s="115"/>
      <c r="Q57" s="115"/>
      <c r="R57" s="115"/>
      <c r="S57" s="115"/>
      <c r="T57" s="87"/>
      <c r="U57" s="87"/>
      <c r="V57" s="115"/>
      <c r="W57" s="115"/>
      <c r="X57" s="87"/>
      <c r="Y57" s="87">
        <f t="shared" si="2"/>
        <v>0</v>
      </c>
      <c r="Z57" s="87"/>
      <c r="AA57" s="87">
        <f t="shared" si="3"/>
        <v>0</v>
      </c>
      <c r="AB57" s="142" t="s">
        <v>449</v>
      </c>
      <c r="AC57" s="143">
        <f t="shared" si="0"/>
        <v>9</v>
      </c>
    </row>
    <row r="58" customHeight="1" spans="1:29">
      <c r="A58" s="86" t="s">
        <v>450</v>
      </c>
      <c r="B58" s="107" t="s">
        <v>451</v>
      </c>
      <c r="C58" s="108"/>
      <c r="D58" s="107" t="s">
        <v>333</v>
      </c>
      <c r="E58" s="109">
        <v>300</v>
      </c>
      <c r="F58" s="110">
        <v>0.133333333333333</v>
      </c>
      <c r="G58" s="87">
        <f t="shared" si="8"/>
        <v>39.9999999999999</v>
      </c>
      <c r="H58" s="87"/>
      <c r="I58" s="87"/>
      <c r="J58" s="87"/>
      <c r="K58" s="87"/>
      <c r="L58" s="87"/>
      <c r="M58" s="87"/>
      <c r="N58" s="87"/>
      <c r="O58" s="87"/>
      <c r="P58" s="115"/>
      <c r="Q58" s="115"/>
      <c r="R58" s="115"/>
      <c r="S58" s="115"/>
      <c r="T58" s="87"/>
      <c r="U58" s="87"/>
      <c r="V58" s="115"/>
      <c r="W58" s="115"/>
      <c r="X58" s="87"/>
      <c r="Y58" s="87">
        <f t="shared" si="2"/>
        <v>0</v>
      </c>
      <c r="Z58" s="87"/>
      <c r="AA58" s="87">
        <f t="shared" si="3"/>
        <v>0</v>
      </c>
      <c r="AB58" s="142" t="s">
        <v>452</v>
      </c>
      <c r="AC58" s="143">
        <f t="shared" si="0"/>
        <v>39.9999999999999</v>
      </c>
    </row>
    <row r="59" customHeight="1" spans="1:29">
      <c r="A59" s="111" t="s">
        <v>453</v>
      </c>
      <c r="B59" s="112" t="s">
        <v>454</v>
      </c>
      <c r="C59" s="112" t="s">
        <v>455</v>
      </c>
      <c r="D59" s="113" t="s">
        <v>325</v>
      </c>
      <c r="E59" s="114">
        <v>1</v>
      </c>
      <c r="F59" s="114">
        <v>0.35</v>
      </c>
      <c r="G59" s="115">
        <f t="shared" si="8"/>
        <v>0.35</v>
      </c>
      <c r="H59" s="115"/>
      <c r="I59" s="115"/>
      <c r="J59" s="115"/>
      <c r="K59" s="115"/>
      <c r="L59" s="115"/>
      <c r="M59" s="115"/>
      <c r="N59" s="115"/>
      <c r="O59" s="115"/>
      <c r="P59" s="115"/>
      <c r="Q59" s="115"/>
      <c r="R59" s="115"/>
      <c r="S59" s="115"/>
      <c r="T59" s="87"/>
      <c r="U59" s="87"/>
      <c r="V59" s="115"/>
      <c r="W59" s="115">
        <v>0.345</v>
      </c>
      <c r="X59" s="115"/>
      <c r="Y59" s="87">
        <f t="shared" si="2"/>
        <v>0.345</v>
      </c>
      <c r="Z59" s="115"/>
      <c r="AA59" s="115">
        <f t="shared" si="3"/>
        <v>0</v>
      </c>
      <c r="AB59" s="158" t="s">
        <v>456</v>
      </c>
      <c r="AC59" s="159">
        <f t="shared" si="0"/>
        <v>0.005</v>
      </c>
    </row>
    <row r="60" ht="50.25" customHeight="1" spans="1:29">
      <c r="A60" s="86" t="s">
        <v>457</v>
      </c>
      <c r="B60" s="116" t="s">
        <v>458</v>
      </c>
      <c r="C60" s="116" t="s">
        <v>459</v>
      </c>
      <c r="D60" s="117" t="s">
        <v>372</v>
      </c>
      <c r="E60" s="117">
        <v>1</v>
      </c>
      <c r="F60" s="117">
        <v>12.8</v>
      </c>
      <c r="G60" s="87">
        <f t="shared" si="8"/>
        <v>12.8</v>
      </c>
      <c r="H60" s="87"/>
      <c r="I60" s="87"/>
      <c r="J60" s="87"/>
      <c r="K60" s="87"/>
      <c r="L60" s="87"/>
      <c r="M60" s="87"/>
      <c r="N60" s="87"/>
      <c r="O60" s="87"/>
      <c r="P60" s="115"/>
      <c r="Q60" s="115"/>
      <c r="R60" s="115"/>
      <c r="S60" s="115"/>
      <c r="T60" s="87"/>
      <c r="U60" s="87"/>
      <c r="V60" s="115"/>
      <c r="W60" s="115"/>
      <c r="X60" s="87"/>
      <c r="Y60" s="87">
        <f t="shared" si="2"/>
        <v>0</v>
      </c>
      <c r="Z60" s="87"/>
      <c r="AA60" s="87">
        <f t="shared" si="3"/>
        <v>0</v>
      </c>
      <c r="AB60" s="142" t="s">
        <v>460</v>
      </c>
      <c r="AC60" s="143">
        <f t="shared" si="0"/>
        <v>12.8</v>
      </c>
    </row>
    <row r="61" customHeight="1" spans="1:29">
      <c r="A61" s="86" t="s">
        <v>461</v>
      </c>
      <c r="B61" s="116" t="s">
        <v>462</v>
      </c>
      <c r="C61" s="116"/>
      <c r="D61" s="117" t="s">
        <v>325</v>
      </c>
      <c r="E61" s="117">
        <v>1</v>
      </c>
      <c r="F61" s="117">
        <v>3</v>
      </c>
      <c r="G61" s="87">
        <f t="shared" si="8"/>
        <v>3</v>
      </c>
      <c r="H61" s="87"/>
      <c r="I61" s="87"/>
      <c r="J61" s="87"/>
      <c r="K61" s="87"/>
      <c r="L61" s="87"/>
      <c r="M61" s="87"/>
      <c r="N61" s="87"/>
      <c r="O61" s="87"/>
      <c r="P61" s="115"/>
      <c r="Q61" s="115"/>
      <c r="R61" s="115"/>
      <c r="S61" s="115"/>
      <c r="T61" s="87"/>
      <c r="U61" s="87"/>
      <c r="V61" s="115"/>
      <c r="W61" s="115"/>
      <c r="X61" s="87"/>
      <c r="Y61" s="87">
        <f t="shared" si="2"/>
        <v>0</v>
      </c>
      <c r="Z61" s="87"/>
      <c r="AA61" s="87">
        <f t="shared" si="3"/>
        <v>0</v>
      </c>
      <c r="AB61" s="142" t="s">
        <v>463</v>
      </c>
      <c r="AC61" s="143">
        <f t="shared" si="0"/>
        <v>3</v>
      </c>
    </row>
    <row r="62" customHeight="1" spans="1:29">
      <c r="A62" s="86" t="s">
        <v>464</v>
      </c>
      <c r="B62" s="116" t="s">
        <v>465</v>
      </c>
      <c r="C62" s="116" t="s">
        <v>466</v>
      </c>
      <c r="D62" s="117" t="s">
        <v>372</v>
      </c>
      <c r="E62" s="117">
        <v>1</v>
      </c>
      <c r="F62" s="117">
        <v>10</v>
      </c>
      <c r="G62" s="87">
        <f t="shared" si="8"/>
        <v>10</v>
      </c>
      <c r="H62" s="87"/>
      <c r="I62" s="87"/>
      <c r="J62" s="87"/>
      <c r="K62" s="87"/>
      <c r="L62" s="87"/>
      <c r="M62" s="87"/>
      <c r="N62" s="87"/>
      <c r="O62" s="87"/>
      <c r="P62" s="115"/>
      <c r="Q62" s="115"/>
      <c r="R62" s="115"/>
      <c r="S62" s="115"/>
      <c r="T62" s="87"/>
      <c r="U62" s="87"/>
      <c r="V62" s="115"/>
      <c r="W62" s="115"/>
      <c r="X62" s="87"/>
      <c r="Y62" s="87">
        <f t="shared" si="2"/>
        <v>0</v>
      </c>
      <c r="Z62" s="87"/>
      <c r="AA62" s="87">
        <f t="shared" si="3"/>
        <v>0</v>
      </c>
      <c r="AB62" s="142" t="s">
        <v>467</v>
      </c>
      <c r="AC62" s="143">
        <f t="shared" si="0"/>
        <v>10</v>
      </c>
    </row>
    <row r="63" customHeight="1" spans="1:29">
      <c r="A63" s="86" t="s">
        <v>468</v>
      </c>
      <c r="B63" s="107" t="s">
        <v>469</v>
      </c>
      <c r="C63" s="108"/>
      <c r="D63" s="107" t="s">
        <v>470</v>
      </c>
      <c r="E63" s="109">
        <v>2000</v>
      </c>
      <c r="F63" s="109">
        <v>0.005</v>
      </c>
      <c r="G63" s="87">
        <f t="shared" si="8"/>
        <v>10</v>
      </c>
      <c r="H63" s="87"/>
      <c r="I63" s="87"/>
      <c r="J63" s="87"/>
      <c r="K63" s="87"/>
      <c r="L63" s="87"/>
      <c r="M63" s="87"/>
      <c r="N63" s="87"/>
      <c r="O63" s="87"/>
      <c r="P63" s="115"/>
      <c r="Q63" s="115"/>
      <c r="R63" s="115"/>
      <c r="S63" s="115">
        <v>6.897</v>
      </c>
      <c r="T63" s="87"/>
      <c r="U63" s="87"/>
      <c r="V63" s="115"/>
      <c r="W63" s="115"/>
      <c r="X63" s="87"/>
      <c r="Y63" s="87">
        <f t="shared" si="2"/>
        <v>6.897</v>
      </c>
      <c r="Z63" s="87"/>
      <c r="AA63" s="87">
        <f t="shared" si="3"/>
        <v>6.897</v>
      </c>
      <c r="AB63" s="142" t="s">
        <v>471</v>
      </c>
      <c r="AC63" s="143">
        <f t="shared" si="0"/>
        <v>3.103</v>
      </c>
    </row>
    <row r="64" customHeight="1" spans="1:29">
      <c r="A64" s="86" t="s">
        <v>472</v>
      </c>
      <c r="B64" s="118" t="s">
        <v>473</v>
      </c>
      <c r="C64" s="97"/>
      <c r="D64" s="104" t="s">
        <v>325</v>
      </c>
      <c r="E64" s="119">
        <v>1</v>
      </c>
      <c r="F64" s="120">
        <v>5</v>
      </c>
      <c r="G64" s="87">
        <f t="shared" si="8"/>
        <v>5</v>
      </c>
      <c r="H64" s="87"/>
      <c r="I64" s="87"/>
      <c r="J64" s="87"/>
      <c r="K64" s="87"/>
      <c r="L64" s="87"/>
      <c r="M64" s="87"/>
      <c r="N64" s="87"/>
      <c r="O64" s="87"/>
      <c r="P64" s="115"/>
      <c r="Q64" s="115"/>
      <c r="R64" s="115"/>
      <c r="S64" s="115"/>
      <c r="T64" s="87"/>
      <c r="U64" s="87"/>
      <c r="V64" s="115"/>
      <c r="W64" s="115"/>
      <c r="X64" s="87"/>
      <c r="Y64" s="87">
        <f t="shared" si="2"/>
        <v>0</v>
      </c>
      <c r="Z64" s="87"/>
      <c r="AA64" s="87">
        <f t="shared" si="3"/>
        <v>0</v>
      </c>
      <c r="AB64" s="142" t="s">
        <v>474</v>
      </c>
      <c r="AC64" s="143">
        <f t="shared" si="0"/>
        <v>5</v>
      </c>
    </row>
    <row r="65" customHeight="1" spans="1:29">
      <c r="A65" s="86" t="s">
        <v>475</v>
      </c>
      <c r="B65" s="118" t="s">
        <v>476</v>
      </c>
      <c r="C65" s="97" t="s">
        <v>477</v>
      </c>
      <c r="D65" s="104" t="s">
        <v>372</v>
      </c>
      <c r="E65" s="119">
        <v>100</v>
      </c>
      <c r="F65" s="162">
        <v>0.015</v>
      </c>
      <c r="G65" s="87">
        <f t="shared" si="8"/>
        <v>1.5</v>
      </c>
      <c r="H65" s="87"/>
      <c r="I65" s="87"/>
      <c r="J65" s="87"/>
      <c r="K65" s="87"/>
      <c r="L65" s="87"/>
      <c r="M65" s="87"/>
      <c r="N65" s="87"/>
      <c r="O65" s="87"/>
      <c r="P65" s="115"/>
      <c r="Q65" s="115"/>
      <c r="R65" s="115"/>
      <c r="S65" s="115"/>
      <c r="T65" s="87"/>
      <c r="U65" s="87"/>
      <c r="V65" s="115"/>
      <c r="W65" s="115"/>
      <c r="X65" s="87"/>
      <c r="Y65" s="87">
        <f t="shared" si="2"/>
        <v>0</v>
      </c>
      <c r="Z65" s="87"/>
      <c r="AA65" s="87">
        <f t="shared" si="3"/>
        <v>0</v>
      </c>
      <c r="AB65" s="142" t="s">
        <v>478</v>
      </c>
      <c r="AC65" s="143">
        <f t="shared" si="0"/>
        <v>1.5</v>
      </c>
    </row>
    <row r="66" customHeight="1" spans="1:29">
      <c r="A66" s="86" t="s">
        <v>479</v>
      </c>
      <c r="B66" s="118" t="s">
        <v>480</v>
      </c>
      <c r="C66" s="97"/>
      <c r="D66" s="104" t="s">
        <v>481</v>
      </c>
      <c r="E66" s="119">
        <v>15</v>
      </c>
      <c r="F66" s="120">
        <v>2</v>
      </c>
      <c r="G66" s="87">
        <f t="shared" si="8"/>
        <v>30</v>
      </c>
      <c r="H66" s="87"/>
      <c r="I66" s="87"/>
      <c r="J66" s="87"/>
      <c r="K66" s="87"/>
      <c r="L66" s="87"/>
      <c r="M66" s="87"/>
      <c r="N66" s="87"/>
      <c r="O66" s="87"/>
      <c r="P66" s="115"/>
      <c r="Q66" s="115"/>
      <c r="R66" s="115"/>
      <c r="S66" s="115"/>
      <c r="T66" s="87"/>
      <c r="U66" s="87"/>
      <c r="V66" s="115"/>
      <c r="W66" s="115"/>
      <c r="X66" s="87"/>
      <c r="Y66" s="87">
        <f t="shared" si="2"/>
        <v>0</v>
      </c>
      <c r="Z66" s="87"/>
      <c r="AA66" s="87">
        <f t="shared" si="3"/>
        <v>0</v>
      </c>
      <c r="AB66" s="182" t="s">
        <v>482</v>
      </c>
      <c r="AC66" s="143">
        <f t="shared" si="0"/>
        <v>30</v>
      </c>
    </row>
    <row r="67" ht="49.5" customHeight="1" spans="1:29">
      <c r="A67" s="86" t="s">
        <v>483</v>
      </c>
      <c r="B67" s="118" t="s">
        <v>484</v>
      </c>
      <c r="C67" s="97" t="s">
        <v>485</v>
      </c>
      <c r="D67" s="104" t="s">
        <v>427</v>
      </c>
      <c r="E67" s="119">
        <v>100</v>
      </c>
      <c r="F67" s="163">
        <v>0.0068</v>
      </c>
      <c r="G67" s="87">
        <f t="shared" si="8"/>
        <v>0.68</v>
      </c>
      <c r="H67" s="87"/>
      <c r="I67" s="87"/>
      <c r="J67" s="87"/>
      <c r="K67" s="87"/>
      <c r="L67" s="87"/>
      <c r="M67" s="87"/>
      <c r="N67" s="87"/>
      <c r="O67" s="87"/>
      <c r="P67" s="115"/>
      <c r="Q67" s="115"/>
      <c r="R67" s="115"/>
      <c r="S67" s="115"/>
      <c r="T67" s="87"/>
      <c r="U67" s="87"/>
      <c r="V67" s="115"/>
      <c r="W67" s="115"/>
      <c r="X67" s="87"/>
      <c r="Y67" s="87">
        <f t="shared" si="2"/>
        <v>0</v>
      </c>
      <c r="Z67" s="87"/>
      <c r="AA67" s="87">
        <f t="shared" si="3"/>
        <v>0</v>
      </c>
      <c r="AB67" s="182" t="s">
        <v>486</v>
      </c>
      <c r="AC67" s="143">
        <f t="shared" si="0"/>
        <v>0.68</v>
      </c>
    </row>
    <row r="68" customHeight="1" spans="1:29">
      <c r="A68" s="86" t="s">
        <v>487</v>
      </c>
      <c r="B68" s="118" t="s">
        <v>488</v>
      </c>
      <c r="C68" s="97" t="s">
        <v>489</v>
      </c>
      <c r="D68" s="104" t="s">
        <v>347</v>
      </c>
      <c r="E68" s="119">
        <v>1</v>
      </c>
      <c r="F68" s="120">
        <v>10</v>
      </c>
      <c r="G68" s="87">
        <f t="shared" si="8"/>
        <v>10</v>
      </c>
      <c r="H68" s="87"/>
      <c r="I68" s="87"/>
      <c r="J68" s="87"/>
      <c r="K68" s="87"/>
      <c r="L68" s="87"/>
      <c r="M68" s="87"/>
      <c r="N68" s="87"/>
      <c r="O68" s="87"/>
      <c r="P68" s="115"/>
      <c r="Q68" s="115"/>
      <c r="R68" s="115"/>
      <c r="S68" s="115"/>
      <c r="T68" s="87"/>
      <c r="U68" s="87"/>
      <c r="V68" s="115"/>
      <c r="W68" s="115"/>
      <c r="X68" s="87"/>
      <c r="Y68" s="87">
        <f t="shared" si="2"/>
        <v>0</v>
      </c>
      <c r="Z68" s="87"/>
      <c r="AA68" s="87">
        <f t="shared" si="3"/>
        <v>0</v>
      </c>
      <c r="AB68" s="182" t="s">
        <v>490</v>
      </c>
      <c r="AC68" s="143">
        <f t="shared" si="0"/>
        <v>10</v>
      </c>
    </row>
    <row r="69" ht="50.25" customHeight="1" spans="1:29">
      <c r="A69" s="86" t="s">
        <v>491</v>
      </c>
      <c r="B69" s="164" t="s">
        <v>492</v>
      </c>
      <c r="C69" s="97" t="s">
        <v>493</v>
      </c>
      <c r="D69" s="104" t="s">
        <v>325</v>
      </c>
      <c r="E69" s="119">
        <v>1</v>
      </c>
      <c r="F69" s="120">
        <v>5</v>
      </c>
      <c r="G69" s="87">
        <f t="shared" si="8"/>
        <v>5</v>
      </c>
      <c r="H69" s="87"/>
      <c r="I69" s="87"/>
      <c r="J69" s="87"/>
      <c r="K69" s="87"/>
      <c r="L69" s="87"/>
      <c r="M69" s="87"/>
      <c r="N69" s="87"/>
      <c r="O69" s="87"/>
      <c r="P69" s="115"/>
      <c r="Q69" s="115"/>
      <c r="R69" s="115"/>
      <c r="S69" s="115"/>
      <c r="T69" s="87"/>
      <c r="U69" s="87"/>
      <c r="V69" s="115"/>
      <c r="W69" s="115"/>
      <c r="X69" s="87"/>
      <c r="Y69" s="87">
        <f t="shared" si="2"/>
        <v>0</v>
      </c>
      <c r="Z69" s="87"/>
      <c r="AA69" s="87">
        <f t="shared" si="3"/>
        <v>0</v>
      </c>
      <c r="AB69" s="183" t="s">
        <v>494</v>
      </c>
      <c r="AC69" s="143">
        <f t="shared" si="0"/>
        <v>5</v>
      </c>
    </row>
    <row r="70" ht="33.75" customHeight="1" spans="1:29">
      <c r="A70" s="86" t="s">
        <v>495</v>
      </c>
      <c r="B70" s="164" t="s">
        <v>496</v>
      </c>
      <c r="C70" s="165" t="s">
        <v>497</v>
      </c>
      <c r="D70" s="166" t="s">
        <v>372</v>
      </c>
      <c r="E70" s="77">
        <v>50</v>
      </c>
      <c r="F70" s="167">
        <v>0.055</v>
      </c>
      <c r="G70" s="87">
        <f t="shared" si="8"/>
        <v>2.75</v>
      </c>
      <c r="H70" s="87"/>
      <c r="I70" s="87"/>
      <c r="J70" s="87"/>
      <c r="K70" s="87"/>
      <c r="L70" s="87"/>
      <c r="M70" s="87"/>
      <c r="N70" s="87"/>
      <c r="O70" s="87"/>
      <c r="P70" s="115"/>
      <c r="Q70" s="115"/>
      <c r="R70" s="115"/>
      <c r="S70" s="115"/>
      <c r="T70" s="87"/>
      <c r="U70" s="87"/>
      <c r="V70" s="115"/>
      <c r="W70" s="115"/>
      <c r="X70" s="87"/>
      <c r="Y70" s="87">
        <f t="shared" si="2"/>
        <v>0</v>
      </c>
      <c r="Z70" s="87"/>
      <c r="AA70" s="87">
        <f t="shared" si="3"/>
        <v>0</v>
      </c>
      <c r="AB70" s="142" t="s">
        <v>498</v>
      </c>
      <c r="AC70" s="143">
        <f t="shared" ref="AC70:AC133" si="9">G70-Y70</f>
        <v>2.75</v>
      </c>
    </row>
    <row r="71" customHeight="1" spans="1:29">
      <c r="A71" s="86" t="s">
        <v>499</v>
      </c>
      <c r="B71" s="118" t="s">
        <v>500</v>
      </c>
      <c r="C71" s="97"/>
      <c r="D71" s="104" t="s">
        <v>325</v>
      </c>
      <c r="E71" s="119">
        <v>1</v>
      </c>
      <c r="F71" s="120">
        <v>10</v>
      </c>
      <c r="G71" s="87">
        <f t="shared" si="8"/>
        <v>10</v>
      </c>
      <c r="H71" s="87"/>
      <c r="I71" s="87"/>
      <c r="J71" s="87"/>
      <c r="K71" s="87"/>
      <c r="L71" s="87"/>
      <c r="M71" s="87"/>
      <c r="N71" s="87"/>
      <c r="O71" s="87">
        <v>9.433962</v>
      </c>
      <c r="P71" s="115"/>
      <c r="Q71" s="115"/>
      <c r="R71" s="115"/>
      <c r="S71" s="115"/>
      <c r="T71" s="87"/>
      <c r="U71" s="87"/>
      <c r="V71" s="115"/>
      <c r="W71" s="115"/>
      <c r="X71" s="87"/>
      <c r="Y71" s="87">
        <f t="shared" si="2"/>
        <v>9.433962</v>
      </c>
      <c r="Z71" s="87"/>
      <c r="AA71" s="87">
        <f t="shared" si="3"/>
        <v>9.433962</v>
      </c>
      <c r="AB71" s="142" t="s">
        <v>501</v>
      </c>
      <c r="AC71" s="143">
        <f t="shared" si="9"/>
        <v>0.566038000000001</v>
      </c>
    </row>
    <row r="72" customHeight="1" spans="1:29">
      <c r="A72" s="86" t="s">
        <v>502</v>
      </c>
      <c r="B72" s="118" t="s">
        <v>503</v>
      </c>
      <c r="C72" s="97"/>
      <c r="D72" s="104" t="s">
        <v>325</v>
      </c>
      <c r="E72" s="119">
        <v>1</v>
      </c>
      <c r="F72" s="120">
        <v>5</v>
      </c>
      <c r="G72" s="87">
        <f t="shared" si="8"/>
        <v>5</v>
      </c>
      <c r="H72" s="87"/>
      <c r="I72" s="87"/>
      <c r="J72" s="87"/>
      <c r="K72" s="87"/>
      <c r="L72" s="87"/>
      <c r="M72" s="87"/>
      <c r="N72" s="87"/>
      <c r="O72" s="87"/>
      <c r="P72" s="115"/>
      <c r="Q72" s="115"/>
      <c r="R72" s="115"/>
      <c r="S72" s="115"/>
      <c r="T72" s="87"/>
      <c r="U72" s="131">
        <v>0.038019</v>
      </c>
      <c r="V72" s="132"/>
      <c r="W72" s="132"/>
      <c r="X72" s="87"/>
      <c r="Y72" s="87">
        <f t="shared" ref="Y72:Y135" si="10">SUM(I72,K72,M72,O72,Q72,S72,U72,W72)</f>
        <v>0.038019</v>
      </c>
      <c r="Z72" s="87"/>
      <c r="AA72" s="87">
        <f t="shared" ref="AA72:AA135" si="11">SUM(O72,Q72,S72)</f>
        <v>0</v>
      </c>
      <c r="AB72" s="184" t="s">
        <v>504</v>
      </c>
      <c r="AC72" s="143">
        <f t="shared" si="9"/>
        <v>4.961981</v>
      </c>
    </row>
    <row r="73" ht="131.25" customHeight="1" spans="1:29">
      <c r="A73" s="86" t="s">
        <v>505</v>
      </c>
      <c r="B73" s="118" t="s">
        <v>506</v>
      </c>
      <c r="C73" s="97"/>
      <c r="D73" s="104" t="s">
        <v>325</v>
      </c>
      <c r="E73" s="119">
        <v>1</v>
      </c>
      <c r="F73" s="168">
        <v>5</v>
      </c>
      <c r="G73" s="87">
        <f t="shared" si="8"/>
        <v>5</v>
      </c>
      <c r="H73" s="87"/>
      <c r="I73" s="87"/>
      <c r="J73" s="87"/>
      <c r="K73" s="87"/>
      <c r="L73" s="87"/>
      <c r="M73" s="87"/>
      <c r="N73" s="87"/>
      <c r="O73" s="87"/>
      <c r="P73" s="115"/>
      <c r="Q73" s="115"/>
      <c r="R73" s="115"/>
      <c r="S73" s="115"/>
      <c r="T73" s="87"/>
      <c r="U73" s="87"/>
      <c r="V73" s="115"/>
      <c r="W73" s="115"/>
      <c r="X73" s="87"/>
      <c r="Y73" s="87">
        <f t="shared" si="10"/>
        <v>0</v>
      </c>
      <c r="Z73" s="87"/>
      <c r="AA73" s="87">
        <f t="shared" si="11"/>
        <v>0</v>
      </c>
      <c r="AB73" s="142" t="s">
        <v>507</v>
      </c>
      <c r="AC73" s="143">
        <f t="shared" si="9"/>
        <v>5</v>
      </c>
    </row>
    <row r="74" customHeight="1" spans="1:29">
      <c r="A74" s="86" t="s">
        <v>508</v>
      </c>
      <c r="B74" s="86" t="s">
        <v>509</v>
      </c>
      <c r="C74" s="86"/>
      <c r="D74" s="86" t="s">
        <v>325</v>
      </c>
      <c r="E74" s="86">
        <v>1</v>
      </c>
      <c r="F74" s="168">
        <v>4</v>
      </c>
      <c r="G74" s="87">
        <f t="shared" si="8"/>
        <v>4</v>
      </c>
      <c r="H74" s="87"/>
      <c r="I74" s="87"/>
      <c r="J74" s="87"/>
      <c r="K74" s="87"/>
      <c r="L74" s="87"/>
      <c r="M74" s="87"/>
      <c r="N74" s="87"/>
      <c r="O74" s="87"/>
      <c r="P74" s="115"/>
      <c r="Q74" s="115"/>
      <c r="R74" s="115"/>
      <c r="S74" s="115"/>
      <c r="T74" s="87"/>
      <c r="U74" s="87"/>
      <c r="V74" s="115"/>
      <c r="W74" s="115"/>
      <c r="X74" s="87"/>
      <c r="Y74" s="87">
        <f t="shared" si="10"/>
        <v>0</v>
      </c>
      <c r="Z74" s="87"/>
      <c r="AA74" s="87">
        <f t="shared" si="11"/>
        <v>0</v>
      </c>
      <c r="AB74" s="185" t="s">
        <v>510</v>
      </c>
      <c r="AC74" s="143">
        <f t="shared" si="9"/>
        <v>4</v>
      </c>
    </row>
    <row r="75" customHeight="1" spans="1:29">
      <c r="A75" s="86" t="s">
        <v>511</v>
      </c>
      <c r="B75" s="86" t="s">
        <v>512</v>
      </c>
      <c r="C75" s="86"/>
      <c r="D75" s="86" t="s">
        <v>325</v>
      </c>
      <c r="E75" s="86">
        <v>1</v>
      </c>
      <c r="F75" s="168">
        <v>4</v>
      </c>
      <c r="G75" s="87">
        <f t="shared" si="8"/>
        <v>4</v>
      </c>
      <c r="H75" s="87"/>
      <c r="I75" s="87"/>
      <c r="J75" s="87"/>
      <c r="K75" s="87"/>
      <c r="L75" s="87"/>
      <c r="M75" s="87"/>
      <c r="N75" s="87"/>
      <c r="O75" s="87"/>
      <c r="P75" s="115"/>
      <c r="Q75" s="115"/>
      <c r="R75" s="115"/>
      <c r="S75" s="115"/>
      <c r="T75" s="87"/>
      <c r="U75" s="87"/>
      <c r="V75" s="115"/>
      <c r="W75" s="115"/>
      <c r="X75" s="87"/>
      <c r="Y75" s="87">
        <f t="shared" si="10"/>
        <v>0</v>
      </c>
      <c r="Z75" s="87"/>
      <c r="AA75" s="87">
        <f t="shared" si="11"/>
        <v>0</v>
      </c>
      <c r="AB75" s="185" t="s">
        <v>513</v>
      </c>
      <c r="AC75" s="143">
        <f t="shared" si="9"/>
        <v>4</v>
      </c>
    </row>
    <row r="76" ht="102.75" customHeight="1" spans="1:29">
      <c r="A76" s="169" t="s">
        <v>514</v>
      </c>
      <c r="B76" s="169" t="s">
        <v>515</v>
      </c>
      <c r="C76" s="169"/>
      <c r="D76" s="169"/>
      <c r="E76" s="169"/>
      <c r="F76" s="169"/>
      <c r="G76" s="170">
        <f>SUM(G77,G78,G79,G80,G81,G82,G83,G84,G85,G86,G87,G88,G89)</f>
        <v>168.63</v>
      </c>
      <c r="H76" s="170"/>
      <c r="I76" s="170">
        <f>SUM(I77,I78,I79,I80,I81,I82,I83,I84,I85,I86,I87,I88,I89)</f>
        <v>16.944969</v>
      </c>
      <c r="J76" s="170"/>
      <c r="K76" s="170">
        <f>SUM(K77,K78,K79,K80,K81,K82,K83,K84,K85,K86,K87,K88,K89)</f>
        <v>0</v>
      </c>
      <c r="L76" s="170"/>
      <c r="M76" s="170">
        <f>SUM(M77,M78,M79,M80,M81,M82,M83,M84,M85,M86,M87,M88,M89)</f>
        <v>0.4908</v>
      </c>
      <c r="N76" s="170"/>
      <c r="O76" s="170">
        <f>SUM(O77,O78,O79,O80,O81,O82,O83,O84,O85,O86,O87,O88,O89)</f>
        <v>5.2203</v>
      </c>
      <c r="P76" s="180"/>
      <c r="Q76" s="180">
        <f>SUM(Q77,Q78,Q79,Q80,Q81,Q82,Q83,Q84,Q85,Q86,Q87,Q88,Q89)</f>
        <v>1.9883</v>
      </c>
      <c r="R76" s="180"/>
      <c r="S76" s="180">
        <f>SUM(S77,S78,S79,S80,S81,S82,S83,S84,S85,S86,S87,S88,S89)</f>
        <v>6.4745</v>
      </c>
      <c r="T76" s="170"/>
      <c r="U76" s="170">
        <f>SUM(U77,U78,U79,U80,U81,U82,U83,U84,U85,U86,U87,U88,U89)</f>
        <v>6.0892</v>
      </c>
      <c r="V76" s="180"/>
      <c r="W76" s="180">
        <f>SUM(W77,W78,W79,W80,W81,W82,W83,W84,W85,W86,W87,W88,W89)</f>
        <v>10.3679</v>
      </c>
      <c r="X76" s="170"/>
      <c r="Y76" s="180">
        <f>SUM(Y77,Y78,Y79,Y80,Y81,Y82,Y83,Y84,Y85,Y86,Y87,Y88,Y89)</f>
        <v>47.575969</v>
      </c>
      <c r="Z76" s="170"/>
      <c r="AA76" s="180">
        <f>SUM(AA77,AA78,AA79,AA80,AA81,AA82,AA83,AA84,AA85,AA86,AA87,AA88,AA89)</f>
        <v>13.6831</v>
      </c>
      <c r="AB76" s="186"/>
      <c r="AC76" s="143">
        <f t="shared" si="9"/>
        <v>121.054031</v>
      </c>
    </row>
    <row r="77" ht="65.1" customHeight="1" spans="1:29">
      <c r="A77" s="86" t="s">
        <v>323</v>
      </c>
      <c r="B77" s="171" t="s">
        <v>516</v>
      </c>
      <c r="C77" s="97"/>
      <c r="D77" s="97" t="s">
        <v>325</v>
      </c>
      <c r="E77" s="172">
        <v>1</v>
      </c>
      <c r="F77" s="173">
        <v>75</v>
      </c>
      <c r="G77" s="87">
        <f t="shared" ref="G77:G79" si="12">E77*F77</f>
        <v>75</v>
      </c>
      <c r="H77" s="87"/>
      <c r="I77" s="87"/>
      <c r="J77" s="87"/>
      <c r="K77" s="87"/>
      <c r="L77" s="87"/>
      <c r="M77" s="87"/>
      <c r="N77" s="87"/>
      <c r="O77" s="87">
        <v>4.277</v>
      </c>
      <c r="P77" s="115"/>
      <c r="Q77" s="115"/>
      <c r="R77" s="115"/>
      <c r="S77" s="115">
        <v>4.239</v>
      </c>
      <c r="T77" s="87"/>
      <c r="U77" s="87"/>
      <c r="V77" s="115"/>
      <c r="W77" s="115">
        <v>1.7672</v>
      </c>
      <c r="X77" s="87"/>
      <c r="Y77" s="87">
        <f t="shared" si="10"/>
        <v>10.2832</v>
      </c>
      <c r="Z77" s="87"/>
      <c r="AA77" s="87">
        <f t="shared" si="11"/>
        <v>8.516</v>
      </c>
      <c r="AB77" s="187" t="s">
        <v>517</v>
      </c>
      <c r="AC77" s="143">
        <f t="shared" si="9"/>
        <v>64.7168</v>
      </c>
    </row>
    <row r="78" ht="53.1" customHeight="1" spans="1:29">
      <c r="A78" s="86" t="s">
        <v>327</v>
      </c>
      <c r="B78" s="171" t="s">
        <v>518</v>
      </c>
      <c r="C78" s="97"/>
      <c r="D78" s="97" t="s">
        <v>325</v>
      </c>
      <c r="E78" s="172">
        <v>1</v>
      </c>
      <c r="F78" s="173">
        <v>20</v>
      </c>
      <c r="G78" s="87">
        <f t="shared" si="12"/>
        <v>20</v>
      </c>
      <c r="H78" s="87"/>
      <c r="I78" s="87"/>
      <c r="J78" s="87"/>
      <c r="K78" s="87"/>
      <c r="L78" s="87"/>
      <c r="M78" s="87"/>
      <c r="N78" s="87"/>
      <c r="O78" s="87"/>
      <c r="P78" s="115"/>
      <c r="Q78" s="115"/>
      <c r="R78" s="115"/>
      <c r="S78" s="115"/>
      <c r="T78" s="87"/>
      <c r="U78" s="87"/>
      <c r="V78" s="115"/>
      <c r="W78" s="115">
        <v>3.9655</v>
      </c>
      <c r="X78" s="87"/>
      <c r="Y78" s="87">
        <f t="shared" si="10"/>
        <v>3.9655</v>
      </c>
      <c r="Z78" s="87"/>
      <c r="AA78" s="87">
        <f t="shared" si="11"/>
        <v>0</v>
      </c>
      <c r="AB78" s="187" t="s">
        <v>519</v>
      </c>
      <c r="AC78" s="143">
        <f t="shared" si="9"/>
        <v>16.0345</v>
      </c>
    </row>
    <row r="79" customHeight="1" spans="1:29">
      <c r="A79" s="86" t="s">
        <v>330</v>
      </c>
      <c r="B79" s="171" t="s">
        <v>520</v>
      </c>
      <c r="C79" s="97" t="s">
        <v>521</v>
      </c>
      <c r="D79" s="97" t="s">
        <v>325</v>
      </c>
      <c r="E79" s="172">
        <v>1</v>
      </c>
      <c r="F79" s="173">
        <v>2.85</v>
      </c>
      <c r="G79" s="87">
        <f t="shared" si="12"/>
        <v>2.85</v>
      </c>
      <c r="H79" s="87"/>
      <c r="I79" s="87">
        <v>14.11478</v>
      </c>
      <c r="J79" s="87"/>
      <c r="K79" s="87"/>
      <c r="L79" s="87"/>
      <c r="M79" s="87">
        <v>0.4908</v>
      </c>
      <c r="N79" s="87"/>
      <c r="O79" s="87"/>
      <c r="P79" s="115"/>
      <c r="Q79" s="115">
        <v>1.9883</v>
      </c>
      <c r="R79" s="115"/>
      <c r="S79" s="115"/>
      <c r="T79" s="87"/>
      <c r="U79" s="87"/>
      <c r="V79" s="115"/>
      <c r="W79" s="115"/>
      <c r="X79" s="87"/>
      <c r="Y79" s="87">
        <f t="shared" si="10"/>
        <v>16.59388</v>
      </c>
      <c r="Z79" s="87"/>
      <c r="AA79" s="87">
        <f t="shared" si="11"/>
        <v>1.9883</v>
      </c>
      <c r="AB79" s="187" t="s">
        <v>522</v>
      </c>
      <c r="AC79" s="143">
        <f t="shared" si="9"/>
        <v>-13.74388</v>
      </c>
    </row>
    <row r="80" customHeight="1" spans="1:29">
      <c r="A80" s="86" t="s">
        <v>417</v>
      </c>
      <c r="B80" s="171" t="s">
        <v>523</v>
      </c>
      <c r="C80" s="97" t="s">
        <v>524</v>
      </c>
      <c r="D80" s="97" t="s">
        <v>325</v>
      </c>
      <c r="E80" s="172">
        <v>1</v>
      </c>
      <c r="F80" s="173">
        <v>8.48</v>
      </c>
      <c r="G80" s="87">
        <f t="shared" ref="G80" si="13">E80*F80</f>
        <v>8.48</v>
      </c>
      <c r="H80" s="87"/>
      <c r="I80" s="87"/>
      <c r="J80" s="87"/>
      <c r="K80" s="87"/>
      <c r="L80" s="87"/>
      <c r="M80" s="87"/>
      <c r="N80" s="87"/>
      <c r="O80" s="87"/>
      <c r="P80" s="115"/>
      <c r="Q80" s="115"/>
      <c r="R80" s="115"/>
      <c r="S80" s="115"/>
      <c r="T80" s="87"/>
      <c r="U80" s="87">
        <v>5.7888</v>
      </c>
      <c r="V80" s="115"/>
      <c r="W80" s="115"/>
      <c r="X80" s="87"/>
      <c r="Y80" s="87">
        <f t="shared" si="10"/>
        <v>5.7888</v>
      </c>
      <c r="Z80" s="87"/>
      <c r="AA80" s="87">
        <f t="shared" si="11"/>
        <v>0</v>
      </c>
      <c r="AB80" s="187" t="s">
        <v>525</v>
      </c>
      <c r="AC80" s="143">
        <f t="shared" si="9"/>
        <v>2.6912</v>
      </c>
    </row>
    <row r="81" customHeight="1" spans="1:29">
      <c r="A81" s="86" t="s">
        <v>424</v>
      </c>
      <c r="B81" s="171" t="s">
        <v>526</v>
      </c>
      <c r="C81" s="97" t="s">
        <v>527</v>
      </c>
      <c r="D81" s="97" t="s">
        <v>325</v>
      </c>
      <c r="E81" s="172">
        <v>1</v>
      </c>
      <c r="F81" s="173">
        <v>3.1</v>
      </c>
      <c r="G81" s="87">
        <f t="shared" ref="G81" si="14">E81*F81</f>
        <v>3.1</v>
      </c>
      <c r="H81" s="87"/>
      <c r="I81" s="87"/>
      <c r="J81" s="87"/>
      <c r="K81" s="87"/>
      <c r="L81" s="87"/>
      <c r="M81" s="87"/>
      <c r="N81" s="87"/>
      <c r="O81" s="87"/>
      <c r="P81" s="115"/>
      <c r="Q81" s="115"/>
      <c r="R81" s="115"/>
      <c r="S81" s="115"/>
      <c r="T81" s="87"/>
      <c r="U81" s="87"/>
      <c r="V81" s="115"/>
      <c r="W81" s="115"/>
      <c r="X81" s="87"/>
      <c r="Y81" s="87">
        <f t="shared" si="10"/>
        <v>0</v>
      </c>
      <c r="Z81" s="87"/>
      <c r="AA81" s="87">
        <f t="shared" si="11"/>
        <v>0</v>
      </c>
      <c r="AB81" s="187" t="s">
        <v>528</v>
      </c>
      <c r="AC81" s="143">
        <f t="shared" si="9"/>
        <v>3.1</v>
      </c>
    </row>
    <row r="82" customHeight="1" spans="1:29">
      <c r="A82" s="86" t="s">
        <v>431</v>
      </c>
      <c r="B82" s="171" t="s">
        <v>529</v>
      </c>
      <c r="C82" s="97"/>
      <c r="D82" s="97" t="s">
        <v>325</v>
      </c>
      <c r="E82" s="172">
        <v>1</v>
      </c>
      <c r="F82" s="173">
        <v>4.5</v>
      </c>
      <c r="G82" s="87">
        <f t="shared" ref="G82:G89" si="15">E82*F82</f>
        <v>4.5</v>
      </c>
      <c r="H82" s="87"/>
      <c r="I82" s="87"/>
      <c r="J82" s="87"/>
      <c r="K82" s="87"/>
      <c r="L82" s="87"/>
      <c r="M82" s="87"/>
      <c r="N82" s="87"/>
      <c r="O82" s="87"/>
      <c r="P82" s="115"/>
      <c r="Q82" s="115"/>
      <c r="R82" s="115"/>
      <c r="S82" s="115"/>
      <c r="T82" s="87"/>
      <c r="U82" s="87"/>
      <c r="V82" s="115"/>
      <c r="W82" s="115"/>
      <c r="X82" s="87"/>
      <c r="Y82" s="87">
        <f t="shared" si="10"/>
        <v>0</v>
      </c>
      <c r="Z82" s="87"/>
      <c r="AA82" s="87">
        <f t="shared" si="11"/>
        <v>0</v>
      </c>
      <c r="AB82" s="188" t="s">
        <v>530</v>
      </c>
      <c r="AC82" s="143">
        <f t="shared" si="9"/>
        <v>4.5</v>
      </c>
    </row>
    <row r="83" customHeight="1" spans="1:29">
      <c r="A83" s="86" t="s">
        <v>435</v>
      </c>
      <c r="B83" s="97" t="s">
        <v>531</v>
      </c>
      <c r="C83" s="97" t="s">
        <v>532</v>
      </c>
      <c r="D83" s="97" t="s">
        <v>325</v>
      </c>
      <c r="E83" s="172">
        <v>1</v>
      </c>
      <c r="F83" s="173">
        <v>4.6</v>
      </c>
      <c r="G83" s="87">
        <f t="shared" si="15"/>
        <v>4.6</v>
      </c>
      <c r="H83" s="87"/>
      <c r="I83" s="87"/>
      <c r="J83" s="87"/>
      <c r="K83" s="87"/>
      <c r="L83" s="87"/>
      <c r="M83" s="87"/>
      <c r="N83" s="87"/>
      <c r="O83" s="87"/>
      <c r="P83" s="115"/>
      <c r="Q83" s="115"/>
      <c r="R83" s="115"/>
      <c r="S83" s="115"/>
      <c r="T83" s="87"/>
      <c r="U83" s="87"/>
      <c r="V83" s="115"/>
      <c r="W83" s="115">
        <v>4.3396</v>
      </c>
      <c r="X83" s="87"/>
      <c r="Y83" s="87">
        <f t="shared" si="10"/>
        <v>4.3396</v>
      </c>
      <c r="Z83" s="87"/>
      <c r="AA83" s="87">
        <f t="shared" si="11"/>
        <v>0</v>
      </c>
      <c r="AB83" s="151" t="s">
        <v>533</v>
      </c>
      <c r="AC83" s="143">
        <f t="shared" si="9"/>
        <v>0.2604</v>
      </c>
    </row>
    <row r="84" customHeight="1" spans="1:29">
      <c r="A84" s="86" t="s">
        <v>438</v>
      </c>
      <c r="B84" s="171" t="s">
        <v>534</v>
      </c>
      <c r="C84" s="97" t="s">
        <v>535</v>
      </c>
      <c r="D84" s="97" t="s">
        <v>325</v>
      </c>
      <c r="E84" s="172">
        <v>1</v>
      </c>
      <c r="F84" s="173">
        <v>8.4</v>
      </c>
      <c r="G84" s="87">
        <f t="shared" si="15"/>
        <v>8.4</v>
      </c>
      <c r="H84" s="87"/>
      <c r="I84" s="87">
        <v>2.830189</v>
      </c>
      <c r="J84" s="87"/>
      <c r="K84" s="87"/>
      <c r="L84" s="87"/>
      <c r="M84" s="87"/>
      <c r="N84" s="87"/>
      <c r="O84" s="87"/>
      <c r="P84" s="115"/>
      <c r="Q84" s="115"/>
      <c r="R84" s="115"/>
      <c r="S84" s="115"/>
      <c r="T84" s="87"/>
      <c r="U84" s="87"/>
      <c r="V84" s="115"/>
      <c r="W84" s="115">
        <f>0.2833+0.0123</f>
        <v>0.2956</v>
      </c>
      <c r="X84" s="87"/>
      <c r="Y84" s="87">
        <f t="shared" si="10"/>
        <v>3.125789</v>
      </c>
      <c r="Z84" s="87"/>
      <c r="AA84" s="87">
        <f t="shared" si="11"/>
        <v>0</v>
      </c>
      <c r="AB84" s="142" t="s">
        <v>536</v>
      </c>
      <c r="AC84" s="143">
        <f t="shared" si="9"/>
        <v>5.274211</v>
      </c>
    </row>
    <row r="85" customHeight="1" spans="1:29">
      <c r="A85" s="86" t="s">
        <v>441</v>
      </c>
      <c r="B85" s="171" t="s">
        <v>537</v>
      </c>
      <c r="C85" s="97" t="s">
        <v>538</v>
      </c>
      <c r="D85" s="97" t="s">
        <v>325</v>
      </c>
      <c r="E85" s="172">
        <v>1</v>
      </c>
      <c r="F85" s="173">
        <v>1</v>
      </c>
      <c r="G85" s="87">
        <f t="shared" si="15"/>
        <v>1</v>
      </c>
      <c r="H85" s="87"/>
      <c r="I85" s="87"/>
      <c r="J85" s="87"/>
      <c r="K85" s="87"/>
      <c r="L85" s="87"/>
      <c r="M85" s="87"/>
      <c r="N85" s="87"/>
      <c r="O85" s="87">
        <v>0.9433</v>
      </c>
      <c r="P85" s="115"/>
      <c r="Q85" s="115"/>
      <c r="R85" s="115"/>
      <c r="S85" s="115"/>
      <c r="T85" s="87"/>
      <c r="U85" s="87"/>
      <c r="V85" s="115"/>
      <c r="W85" s="115"/>
      <c r="X85" s="87"/>
      <c r="Y85" s="87">
        <f t="shared" si="10"/>
        <v>0.9433</v>
      </c>
      <c r="Z85" s="87"/>
      <c r="AA85" s="87">
        <f t="shared" si="11"/>
        <v>0.9433</v>
      </c>
      <c r="AB85" s="142" t="s">
        <v>539</v>
      </c>
      <c r="AC85" s="143">
        <f t="shared" si="9"/>
        <v>0.0567</v>
      </c>
    </row>
    <row r="86" customHeight="1" spans="1:29">
      <c r="A86" s="86" t="s">
        <v>444</v>
      </c>
      <c r="B86" s="171" t="s">
        <v>540</v>
      </c>
      <c r="C86" s="97" t="s">
        <v>541</v>
      </c>
      <c r="D86" s="97" t="s">
        <v>325</v>
      </c>
      <c r="E86" s="172">
        <v>1</v>
      </c>
      <c r="F86" s="173">
        <v>6</v>
      </c>
      <c r="G86" s="87">
        <f t="shared" si="15"/>
        <v>6</v>
      </c>
      <c r="H86" s="87"/>
      <c r="I86" s="87"/>
      <c r="J86" s="87"/>
      <c r="K86" s="87"/>
      <c r="L86" s="87"/>
      <c r="M86" s="87"/>
      <c r="N86" s="87"/>
      <c r="O86" s="87"/>
      <c r="P86" s="115"/>
      <c r="Q86" s="115"/>
      <c r="R86" s="115"/>
      <c r="S86" s="115"/>
      <c r="T86" s="87"/>
      <c r="U86" s="87"/>
      <c r="V86" s="115"/>
      <c r="W86" s="115"/>
      <c r="X86" s="87"/>
      <c r="Y86" s="87">
        <f t="shared" si="10"/>
        <v>0</v>
      </c>
      <c r="Z86" s="87"/>
      <c r="AA86" s="87">
        <f t="shared" si="11"/>
        <v>0</v>
      </c>
      <c r="AB86" s="142" t="s">
        <v>542</v>
      </c>
      <c r="AC86" s="143">
        <f t="shared" si="9"/>
        <v>6</v>
      </c>
    </row>
    <row r="87" customHeight="1" spans="1:29">
      <c r="A87" s="86" t="s">
        <v>447</v>
      </c>
      <c r="B87" s="171" t="s">
        <v>543</v>
      </c>
      <c r="C87" s="97" t="s">
        <v>544</v>
      </c>
      <c r="D87" s="97" t="s">
        <v>325</v>
      </c>
      <c r="E87" s="172">
        <v>1</v>
      </c>
      <c r="F87" s="173">
        <v>6</v>
      </c>
      <c r="G87" s="87">
        <f t="shared" si="15"/>
        <v>6</v>
      </c>
      <c r="H87" s="87"/>
      <c r="I87" s="87"/>
      <c r="J87" s="87"/>
      <c r="K87" s="87"/>
      <c r="L87" s="87"/>
      <c r="M87" s="87"/>
      <c r="N87" s="87"/>
      <c r="O87" s="87"/>
      <c r="P87" s="115"/>
      <c r="Q87" s="115"/>
      <c r="R87" s="115"/>
      <c r="S87" s="115">
        <v>0.3265</v>
      </c>
      <c r="T87" s="87"/>
      <c r="U87" s="133">
        <v>0.3004</v>
      </c>
      <c r="V87" s="134"/>
      <c r="W87" s="134"/>
      <c r="X87" s="87"/>
      <c r="Y87" s="87">
        <f t="shared" si="10"/>
        <v>0.6269</v>
      </c>
      <c r="Z87" s="87"/>
      <c r="AA87" s="87">
        <f t="shared" si="11"/>
        <v>0.3265</v>
      </c>
      <c r="AB87" s="142" t="s">
        <v>545</v>
      </c>
      <c r="AC87" s="143">
        <f t="shared" si="9"/>
        <v>5.3731</v>
      </c>
    </row>
    <row r="88" customHeight="1" spans="1:29">
      <c r="A88" s="86" t="s">
        <v>450</v>
      </c>
      <c r="B88" s="171" t="s">
        <v>546</v>
      </c>
      <c r="C88" s="97" t="s">
        <v>547</v>
      </c>
      <c r="D88" s="97" t="s">
        <v>325</v>
      </c>
      <c r="E88" s="172">
        <v>1</v>
      </c>
      <c r="F88" s="173">
        <v>4.2</v>
      </c>
      <c r="G88" s="87">
        <f t="shared" si="15"/>
        <v>4.2</v>
      </c>
      <c r="H88" s="87"/>
      <c r="I88" s="87"/>
      <c r="J88" s="87"/>
      <c r="K88" s="87"/>
      <c r="L88" s="87"/>
      <c r="M88" s="87"/>
      <c r="N88" s="87"/>
      <c r="O88" s="87"/>
      <c r="P88" s="115"/>
      <c r="Q88" s="115"/>
      <c r="R88" s="115"/>
      <c r="S88" s="115">
        <v>1.909</v>
      </c>
      <c r="T88" s="87"/>
      <c r="U88" s="87"/>
      <c r="V88" s="115"/>
      <c r="W88" s="115"/>
      <c r="X88" s="87"/>
      <c r="Y88" s="87">
        <f t="shared" si="10"/>
        <v>1.909</v>
      </c>
      <c r="Z88" s="87"/>
      <c r="AA88" s="87">
        <f t="shared" si="11"/>
        <v>1.909</v>
      </c>
      <c r="AB88" s="142" t="s">
        <v>548</v>
      </c>
      <c r="AC88" s="143">
        <f t="shared" si="9"/>
        <v>2.291</v>
      </c>
    </row>
    <row r="89" ht="54.95" customHeight="1" spans="1:29">
      <c r="A89" s="86" t="s">
        <v>453</v>
      </c>
      <c r="B89" s="171" t="s">
        <v>549</v>
      </c>
      <c r="C89" s="97"/>
      <c r="D89" s="97" t="s">
        <v>325</v>
      </c>
      <c r="E89" s="172">
        <v>1</v>
      </c>
      <c r="F89" s="173">
        <v>24.5</v>
      </c>
      <c r="G89" s="87">
        <f t="shared" si="15"/>
        <v>24.5</v>
      </c>
      <c r="H89" s="87"/>
      <c r="I89" s="87"/>
      <c r="J89" s="87"/>
      <c r="K89" s="87"/>
      <c r="L89" s="87"/>
      <c r="M89" s="87"/>
      <c r="N89" s="87"/>
      <c r="O89" s="87"/>
      <c r="P89" s="115"/>
      <c r="Q89" s="115"/>
      <c r="R89" s="115"/>
      <c r="S89" s="115"/>
      <c r="T89" s="87"/>
      <c r="U89" s="87"/>
      <c r="V89" s="115"/>
      <c r="W89" s="115"/>
      <c r="X89" s="87"/>
      <c r="Y89" s="87">
        <f t="shared" si="10"/>
        <v>0</v>
      </c>
      <c r="Z89" s="87"/>
      <c r="AA89" s="87">
        <f t="shared" si="11"/>
        <v>0</v>
      </c>
      <c r="AB89" s="187" t="s">
        <v>550</v>
      </c>
      <c r="AC89" s="143">
        <f t="shared" si="9"/>
        <v>24.5</v>
      </c>
    </row>
    <row r="90" customHeight="1" spans="1:29">
      <c r="A90" s="169" t="s">
        <v>551</v>
      </c>
      <c r="B90" s="169" t="s">
        <v>552</v>
      </c>
      <c r="C90" s="169"/>
      <c r="D90" s="169"/>
      <c r="E90" s="169"/>
      <c r="F90" s="169"/>
      <c r="G90" s="170">
        <f>SUM(G91:G94)</f>
        <v>44</v>
      </c>
      <c r="H90" s="170"/>
      <c r="I90" s="170">
        <f>SUM(I91:I94)</f>
        <v>0</v>
      </c>
      <c r="J90" s="170"/>
      <c r="K90" s="170">
        <f>SUM(K91:K94)</f>
        <v>0</v>
      </c>
      <c r="L90" s="170"/>
      <c r="M90" s="170">
        <f>SUM(M91:M94)</f>
        <v>0</v>
      </c>
      <c r="N90" s="170"/>
      <c r="O90" s="170">
        <f>SUM(O91:O94)</f>
        <v>0</v>
      </c>
      <c r="P90" s="180"/>
      <c r="Q90" s="180">
        <f>SUM(Q91:Q94)</f>
        <v>0</v>
      </c>
      <c r="R90" s="180"/>
      <c r="S90" s="180">
        <f>SUM(S91:S94)</f>
        <v>0</v>
      </c>
      <c r="T90" s="170"/>
      <c r="U90" s="170">
        <f>SUM(U91:U94)</f>
        <v>0</v>
      </c>
      <c r="V90" s="180"/>
      <c r="W90" s="180">
        <f>SUM(W91:W94)</f>
        <v>0</v>
      </c>
      <c r="X90" s="170"/>
      <c r="Y90" s="180">
        <f>SUM(Y91:Y94)</f>
        <v>0</v>
      </c>
      <c r="Z90" s="170"/>
      <c r="AA90" s="180">
        <f>SUM(AA91:AA94)</f>
        <v>0</v>
      </c>
      <c r="AB90" s="186"/>
      <c r="AC90" s="143">
        <f t="shared" si="9"/>
        <v>44</v>
      </c>
    </row>
    <row r="91" customHeight="1" spans="1:29">
      <c r="A91" s="86" t="s">
        <v>323</v>
      </c>
      <c r="B91" s="97" t="s">
        <v>553</v>
      </c>
      <c r="C91" s="97"/>
      <c r="D91" s="97" t="s">
        <v>325</v>
      </c>
      <c r="E91" s="97">
        <v>2</v>
      </c>
      <c r="F91" s="97">
        <v>10</v>
      </c>
      <c r="G91" s="87">
        <f t="shared" ref="G91:G94" si="16">E91*F91</f>
        <v>20</v>
      </c>
      <c r="H91" s="87"/>
      <c r="I91" s="87"/>
      <c r="J91" s="87"/>
      <c r="K91" s="87"/>
      <c r="L91" s="87"/>
      <c r="M91" s="87"/>
      <c r="N91" s="87"/>
      <c r="O91" s="87"/>
      <c r="P91" s="115"/>
      <c r="Q91" s="115"/>
      <c r="R91" s="115"/>
      <c r="S91" s="115"/>
      <c r="T91" s="87"/>
      <c r="U91" s="87"/>
      <c r="V91" s="115"/>
      <c r="W91" s="115"/>
      <c r="X91" s="87"/>
      <c r="Y91" s="87">
        <f t="shared" si="10"/>
        <v>0</v>
      </c>
      <c r="Z91" s="87"/>
      <c r="AA91" s="87">
        <f t="shared" si="11"/>
        <v>0</v>
      </c>
      <c r="AB91" s="142" t="s">
        <v>554</v>
      </c>
      <c r="AC91" s="143">
        <f t="shared" si="9"/>
        <v>20</v>
      </c>
    </row>
    <row r="92" customHeight="1" spans="1:29">
      <c r="A92" s="77">
        <v>2</v>
      </c>
      <c r="B92" s="77" t="s">
        <v>555</v>
      </c>
      <c r="C92" s="97"/>
      <c r="D92" s="97" t="s">
        <v>325</v>
      </c>
      <c r="E92" s="97">
        <v>1</v>
      </c>
      <c r="F92" s="77">
        <v>12</v>
      </c>
      <c r="G92" s="87">
        <f t="shared" si="16"/>
        <v>12</v>
      </c>
      <c r="H92" s="87"/>
      <c r="I92" s="87"/>
      <c r="J92" s="87"/>
      <c r="K92" s="87"/>
      <c r="L92" s="87"/>
      <c r="M92" s="87"/>
      <c r="N92" s="87"/>
      <c r="O92" s="87"/>
      <c r="P92" s="115"/>
      <c r="Q92" s="115"/>
      <c r="R92" s="115"/>
      <c r="S92" s="115"/>
      <c r="T92" s="87"/>
      <c r="U92" s="87"/>
      <c r="V92" s="115"/>
      <c r="W92" s="115"/>
      <c r="X92" s="87"/>
      <c r="Y92" s="87">
        <f t="shared" si="10"/>
        <v>0</v>
      </c>
      <c r="Z92" s="87"/>
      <c r="AA92" s="87">
        <f t="shared" si="11"/>
        <v>0</v>
      </c>
      <c r="AB92" s="153" t="s">
        <v>556</v>
      </c>
      <c r="AC92" s="143">
        <f t="shared" si="9"/>
        <v>12</v>
      </c>
    </row>
    <row r="93" customHeight="1" spans="1:29">
      <c r="A93" s="86" t="s">
        <v>330</v>
      </c>
      <c r="B93" s="97" t="s">
        <v>557</v>
      </c>
      <c r="C93" s="97"/>
      <c r="D93" s="97" t="s">
        <v>325</v>
      </c>
      <c r="E93" s="97">
        <v>1</v>
      </c>
      <c r="F93" s="97">
        <v>10</v>
      </c>
      <c r="G93" s="87">
        <f t="shared" si="16"/>
        <v>10</v>
      </c>
      <c r="H93" s="87"/>
      <c r="I93" s="87"/>
      <c r="J93" s="87"/>
      <c r="K93" s="87"/>
      <c r="L93" s="87"/>
      <c r="M93" s="87"/>
      <c r="N93" s="87"/>
      <c r="O93" s="87"/>
      <c r="P93" s="115"/>
      <c r="Q93" s="115"/>
      <c r="R93" s="115"/>
      <c r="S93" s="115"/>
      <c r="T93" s="87"/>
      <c r="U93" s="87"/>
      <c r="V93" s="115"/>
      <c r="W93" s="115"/>
      <c r="X93" s="87"/>
      <c r="Y93" s="87">
        <f t="shared" si="10"/>
        <v>0</v>
      </c>
      <c r="Z93" s="87"/>
      <c r="AA93" s="87">
        <f t="shared" si="11"/>
        <v>0</v>
      </c>
      <c r="AB93" s="142" t="s">
        <v>558</v>
      </c>
      <c r="AC93" s="143">
        <f t="shared" si="9"/>
        <v>10</v>
      </c>
    </row>
    <row r="94" customHeight="1" spans="1:29">
      <c r="A94" s="86" t="s">
        <v>417</v>
      </c>
      <c r="B94" s="97" t="s">
        <v>559</v>
      </c>
      <c r="C94" s="97"/>
      <c r="D94" s="97" t="s">
        <v>325</v>
      </c>
      <c r="E94" s="172">
        <v>1</v>
      </c>
      <c r="F94" s="173">
        <v>2</v>
      </c>
      <c r="G94" s="87">
        <f t="shared" si="16"/>
        <v>2</v>
      </c>
      <c r="H94" s="87"/>
      <c r="I94" s="87"/>
      <c r="J94" s="87"/>
      <c r="K94" s="87"/>
      <c r="L94" s="87"/>
      <c r="M94" s="87"/>
      <c r="N94" s="87"/>
      <c r="O94" s="87"/>
      <c r="P94" s="115"/>
      <c r="Q94" s="115"/>
      <c r="R94" s="115"/>
      <c r="S94" s="115"/>
      <c r="T94" s="87"/>
      <c r="U94" s="87"/>
      <c r="V94" s="115"/>
      <c r="W94" s="115"/>
      <c r="X94" s="87"/>
      <c r="Y94" s="87">
        <f t="shared" si="10"/>
        <v>0</v>
      </c>
      <c r="Z94" s="87"/>
      <c r="AA94" s="87">
        <f t="shared" si="11"/>
        <v>0</v>
      </c>
      <c r="AB94" s="142" t="s">
        <v>560</v>
      </c>
      <c r="AC94" s="143">
        <f t="shared" si="9"/>
        <v>2</v>
      </c>
    </row>
    <row r="95" customHeight="1" spans="1:29">
      <c r="A95" s="93" t="s">
        <v>561</v>
      </c>
      <c r="B95" s="169" t="s">
        <v>562</v>
      </c>
      <c r="C95" s="169"/>
      <c r="D95" s="169"/>
      <c r="E95" s="169"/>
      <c r="F95" s="169"/>
      <c r="G95" s="170">
        <f>SUM(G96:G97)</f>
        <v>8</v>
      </c>
      <c r="H95" s="170"/>
      <c r="I95" s="170">
        <f>SUM(I96:I97)</f>
        <v>0</v>
      </c>
      <c r="J95" s="170"/>
      <c r="K95" s="170">
        <f>SUM(K96:K97)</f>
        <v>4.9623</v>
      </c>
      <c r="L95" s="170"/>
      <c r="M95" s="170">
        <f>SUM(M96:M97)</f>
        <v>0</v>
      </c>
      <c r="N95" s="170"/>
      <c r="O95" s="170">
        <f>SUM(O96:O97)</f>
        <v>0</v>
      </c>
      <c r="P95" s="180"/>
      <c r="Q95" s="180">
        <f>SUM(Q96:Q97)</f>
        <v>0</v>
      </c>
      <c r="R95" s="180"/>
      <c r="S95" s="180">
        <f>SUM(S96:S97)</f>
        <v>1.3833</v>
      </c>
      <c r="T95" s="170"/>
      <c r="U95" s="170">
        <f>SUM(U96:U97)</f>
        <v>0.7215</v>
      </c>
      <c r="V95" s="180"/>
      <c r="W95" s="180">
        <f>SUM(W96:W97)</f>
        <v>0</v>
      </c>
      <c r="X95" s="170"/>
      <c r="Y95" s="180">
        <f>SUM(Y96:Y97)</f>
        <v>7.0671</v>
      </c>
      <c r="Z95" s="170"/>
      <c r="AA95" s="180">
        <f>SUM(AA96:AA97)</f>
        <v>1.3833</v>
      </c>
      <c r="AB95" s="186"/>
      <c r="AC95" s="143">
        <f t="shared" si="9"/>
        <v>0.9329</v>
      </c>
    </row>
    <row r="96" customHeight="1" spans="1:29">
      <c r="A96" s="86" t="s">
        <v>323</v>
      </c>
      <c r="B96" s="97" t="s">
        <v>563</v>
      </c>
      <c r="C96" s="97"/>
      <c r="D96" s="97" t="s">
        <v>325</v>
      </c>
      <c r="E96" s="97">
        <v>1</v>
      </c>
      <c r="F96" s="97">
        <v>5</v>
      </c>
      <c r="G96" s="87">
        <f t="shared" ref="G96:G97" si="17">E96*F96</f>
        <v>5</v>
      </c>
      <c r="H96" s="87"/>
      <c r="I96" s="87"/>
      <c r="J96" s="87"/>
      <c r="K96" s="87">
        <v>4.9623</v>
      </c>
      <c r="L96" s="87"/>
      <c r="M96" s="87"/>
      <c r="N96" s="87"/>
      <c r="O96" s="87"/>
      <c r="P96" s="115"/>
      <c r="Q96" s="115"/>
      <c r="R96" s="115"/>
      <c r="S96" s="115">
        <v>1.3833</v>
      </c>
      <c r="T96" s="87"/>
      <c r="U96" s="87">
        <v>0.7215</v>
      </c>
      <c r="V96" s="115"/>
      <c r="W96" s="115"/>
      <c r="X96" s="87"/>
      <c r="Y96" s="87">
        <f t="shared" si="10"/>
        <v>7.0671</v>
      </c>
      <c r="Z96" s="87"/>
      <c r="AA96" s="87">
        <f t="shared" si="11"/>
        <v>1.3833</v>
      </c>
      <c r="AB96" s="189" t="s">
        <v>564</v>
      </c>
      <c r="AC96" s="143">
        <f t="shared" si="9"/>
        <v>-2.0671</v>
      </c>
    </row>
    <row r="97" customHeight="1" spans="1:29">
      <c r="A97" s="86" t="s">
        <v>327</v>
      </c>
      <c r="B97" s="97" t="s">
        <v>565</v>
      </c>
      <c r="C97" s="97"/>
      <c r="D97" s="97" t="s">
        <v>325</v>
      </c>
      <c r="E97" s="97">
        <v>1</v>
      </c>
      <c r="F97" s="97">
        <v>3</v>
      </c>
      <c r="G97" s="87">
        <f t="shared" si="17"/>
        <v>3</v>
      </c>
      <c r="H97" s="87"/>
      <c r="I97" s="87"/>
      <c r="J97" s="87"/>
      <c r="K97" s="87"/>
      <c r="L97" s="87"/>
      <c r="M97" s="87"/>
      <c r="N97" s="87"/>
      <c r="O97" s="87"/>
      <c r="P97" s="115"/>
      <c r="Q97" s="115"/>
      <c r="R97" s="115"/>
      <c r="S97" s="115"/>
      <c r="T97" s="87"/>
      <c r="U97" s="87"/>
      <c r="V97" s="115"/>
      <c r="W97" s="115"/>
      <c r="X97" s="87"/>
      <c r="Y97" s="87">
        <f t="shared" si="10"/>
        <v>0</v>
      </c>
      <c r="Z97" s="87"/>
      <c r="AA97" s="87">
        <f t="shared" si="11"/>
        <v>0</v>
      </c>
      <c r="AB97" s="189" t="s">
        <v>566</v>
      </c>
      <c r="AC97" s="143">
        <f t="shared" si="9"/>
        <v>3</v>
      </c>
    </row>
    <row r="98" customHeight="1" spans="1:29">
      <c r="A98" s="93" t="s">
        <v>567</v>
      </c>
      <c r="B98" s="169" t="s">
        <v>568</v>
      </c>
      <c r="C98" s="169"/>
      <c r="D98" s="169"/>
      <c r="E98" s="169"/>
      <c r="F98" s="169"/>
      <c r="G98" s="170">
        <v>51.35</v>
      </c>
      <c r="H98" s="170"/>
      <c r="I98" s="170">
        <v>1.77913</v>
      </c>
      <c r="J98" s="170"/>
      <c r="K98" s="170">
        <v>11.2443</v>
      </c>
      <c r="L98" s="170"/>
      <c r="M98" s="170">
        <v>3.003746</v>
      </c>
      <c r="N98" s="170"/>
      <c r="O98" s="170">
        <v>4.21</v>
      </c>
      <c r="P98" s="180"/>
      <c r="Q98" s="180">
        <v>6.3687</v>
      </c>
      <c r="R98" s="180"/>
      <c r="S98" s="180">
        <v>3.4255</v>
      </c>
      <c r="T98" s="170"/>
      <c r="U98" s="170">
        <v>4.2004</v>
      </c>
      <c r="V98" s="180"/>
      <c r="W98" s="180">
        <v>3.3094</v>
      </c>
      <c r="X98" s="170"/>
      <c r="Y98" s="87">
        <f t="shared" si="10"/>
        <v>37.541176</v>
      </c>
      <c r="Z98" s="87"/>
      <c r="AA98" s="87">
        <f t="shared" si="11"/>
        <v>14.0042</v>
      </c>
      <c r="AB98" s="190" t="s">
        <v>569</v>
      </c>
      <c r="AC98" s="143">
        <f t="shared" si="9"/>
        <v>13.808824</v>
      </c>
    </row>
    <row r="99" ht="37.5" customHeight="1" spans="1:29">
      <c r="A99" s="93" t="s">
        <v>570</v>
      </c>
      <c r="B99" s="169" t="s">
        <v>571</v>
      </c>
      <c r="C99" s="169"/>
      <c r="D99" s="169"/>
      <c r="E99" s="169"/>
      <c r="F99" s="169"/>
      <c r="G99" s="170">
        <v>93.33</v>
      </c>
      <c r="H99" s="170"/>
      <c r="I99" s="170">
        <v>0</v>
      </c>
      <c r="J99" s="170"/>
      <c r="K99" s="170">
        <v>0</v>
      </c>
      <c r="L99" s="170"/>
      <c r="M99" s="170"/>
      <c r="N99" s="170"/>
      <c r="O99" s="170"/>
      <c r="P99" s="180"/>
      <c r="Q99" s="180"/>
      <c r="R99" s="180"/>
      <c r="S99" s="180"/>
      <c r="T99" s="170"/>
      <c r="U99" s="170">
        <v>1</v>
      </c>
      <c r="V99" s="180"/>
      <c r="W99" s="180">
        <v>12.2809</v>
      </c>
      <c r="X99" s="170"/>
      <c r="Y99" s="87">
        <f t="shared" si="10"/>
        <v>13.2809</v>
      </c>
      <c r="Z99" s="87"/>
      <c r="AA99" s="87">
        <f t="shared" si="11"/>
        <v>0</v>
      </c>
      <c r="AB99" s="191" t="s">
        <v>572</v>
      </c>
      <c r="AC99" s="143">
        <f t="shared" si="9"/>
        <v>80.0491</v>
      </c>
    </row>
    <row r="100" customHeight="1" spans="1:29">
      <c r="A100" s="93" t="s">
        <v>573</v>
      </c>
      <c r="B100" s="169" t="s">
        <v>574</v>
      </c>
      <c r="C100" s="169"/>
      <c r="D100" s="169"/>
      <c r="E100" s="169"/>
      <c r="F100" s="169"/>
      <c r="G100" s="170">
        <v>3</v>
      </c>
      <c r="H100" s="170"/>
      <c r="I100" s="170">
        <v>0</v>
      </c>
      <c r="J100" s="170"/>
      <c r="K100" s="170">
        <v>0</v>
      </c>
      <c r="L100" s="170"/>
      <c r="M100" s="170"/>
      <c r="N100" s="170"/>
      <c r="O100" s="170"/>
      <c r="P100" s="180"/>
      <c r="Q100" s="180"/>
      <c r="R100" s="180"/>
      <c r="S100" s="180"/>
      <c r="T100" s="170"/>
      <c r="U100" s="170">
        <v>0</v>
      </c>
      <c r="V100" s="180"/>
      <c r="W100" s="180">
        <v>0</v>
      </c>
      <c r="X100" s="170"/>
      <c r="Y100" s="87">
        <f t="shared" si="10"/>
        <v>0</v>
      </c>
      <c r="Z100" s="87"/>
      <c r="AA100" s="87">
        <f t="shared" si="11"/>
        <v>0</v>
      </c>
      <c r="AB100" s="145"/>
      <c r="AC100" s="143">
        <f t="shared" si="9"/>
        <v>3</v>
      </c>
    </row>
    <row r="101" customHeight="1" spans="1:29">
      <c r="A101" s="86" t="s">
        <v>323</v>
      </c>
      <c r="B101" s="174" t="s">
        <v>575</v>
      </c>
      <c r="C101" s="117"/>
      <c r="D101" s="117" t="s">
        <v>325</v>
      </c>
      <c r="E101" s="117">
        <v>1</v>
      </c>
      <c r="F101" s="117">
        <v>3</v>
      </c>
      <c r="G101" s="87">
        <f t="shared" ref="G101" si="18">E101*F101</f>
        <v>3</v>
      </c>
      <c r="H101" s="87"/>
      <c r="I101" s="87"/>
      <c r="J101" s="87"/>
      <c r="K101" s="87"/>
      <c r="L101" s="87"/>
      <c r="M101" s="87"/>
      <c r="N101" s="87"/>
      <c r="O101" s="87"/>
      <c r="P101" s="115"/>
      <c r="Q101" s="115"/>
      <c r="R101" s="115"/>
      <c r="S101" s="115"/>
      <c r="T101" s="87"/>
      <c r="U101" s="87"/>
      <c r="V101" s="115"/>
      <c r="W101" s="115"/>
      <c r="X101" s="87"/>
      <c r="Y101" s="87">
        <f t="shared" si="10"/>
        <v>0</v>
      </c>
      <c r="Z101" s="87"/>
      <c r="AA101" s="87">
        <f t="shared" si="11"/>
        <v>0</v>
      </c>
      <c r="AB101" s="192" t="s">
        <v>576</v>
      </c>
      <c r="AC101" s="143">
        <f t="shared" si="9"/>
        <v>3</v>
      </c>
    </row>
    <row r="102" ht="37.5" customHeight="1" spans="1:29">
      <c r="A102" s="93" t="s">
        <v>577</v>
      </c>
      <c r="B102" s="169" t="s">
        <v>578</v>
      </c>
      <c r="C102" s="169"/>
      <c r="D102" s="169"/>
      <c r="E102" s="169"/>
      <c r="F102" s="169"/>
      <c r="G102" s="170">
        <f>SUM(G103,G120,G127,G128,G129,G130,G131)</f>
        <v>99.199</v>
      </c>
      <c r="H102" s="170"/>
      <c r="I102" s="170">
        <f>SUM(I103,I120,I127,I128,I129,I130,I131)</f>
        <v>0.501887</v>
      </c>
      <c r="J102" s="170"/>
      <c r="K102" s="170">
        <f>SUM(K103,K120,K127,K128,K129,K130,K131)</f>
        <v>0</v>
      </c>
      <c r="L102" s="170"/>
      <c r="M102" s="170">
        <f>SUM(M103,M120,M127,M128,M129,M130,M131)</f>
        <v>2.2641</v>
      </c>
      <c r="N102" s="170"/>
      <c r="O102" s="170">
        <f>SUM(O103,O120,O127,O128,O129,O130,O131)</f>
        <v>0</v>
      </c>
      <c r="P102" s="180"/>
      <c r="Q102" s="180">
        <f>SUM(Q103,Q120,Q127,Q128,Q129,Q130,Q131)</f>
        <v>0</v>
      </c>
      <c r="R102" s="180"/>
      <c r="S102" s="180">
        <f>SUM(S103,S120,S127,S128,S129,S130,S131)</f>
        <v>0</v>
      </c>
      <c r="T102" s="170"/>
      <c r="U102" s="170">
        <f>SUM(U103,U120,U127,U128,U129,U130,U131)</f>
        <v>0</v>
      </c>
      <c r="V102" s="180"/>
      <c r="W102" s="180">
        <f>SUM(W103,W120,W127,W128,W129,W130,W131)</f>
        <v>0.09434</v>
      </c>
      <c r="X102" s="170"/>
      <c r="Y102" s="180">
        <f>SUM(Y103,Y120,Y127,Y128,Y129,Y130,Y131)</f>
        <v>2.860327</v>
      </c>
      <c r="Z102" s="170"/>
      <c r="AA102" s="180">
        <f>SUM(AA103,AA120,AA127,AA128,AA129,AA130,AA131)</f>
        <v>0</v>
      </c>
      <c r="AB102" s="193" t="s">
        <v>579</v>
      </c>
      <c r="AC102" s="143">
        <f t="shared" si="9"/>
        <v>96.338673</v>
      </c>
    </row>
    <row r="103" customHeight="1" spans="1:29">
      <c r="A103" s="86" t="s">
        <v>323</v>
      </c>
      <c r="B103" s="175" t="s">
        <v>580</v>
      </c>
      <c r="C103" s="176"/>
      <c r="D103" s="177" t="s">
        <v>325</v>
      </c>
      <c r="E103" s="119">
        <v>1</v>
      </c>
      <c r="F103" s="120"/>
      <c r="G103" s="178">
        <f>SUM(G104:G119)</f>
        <v>27.28</v>
      </c>
      <c r="H103" s="178"/>
      <c r="I103" s="178">
        <f>SUM(I104:I119)</f>
        <v>0</v>
      </c>
      <c r="J103" s="178"/>
      <c r="K103" s="178">
        <f>SUM(K104:K119)</f>
        <v>0</v>
      </c>
      <c r="L103" s="178"/>
      <c r="M103" s="178">
        <f>SUM(M104:M119)</f>
        <v>0</v>
      </c>
      <c r="N103" s="178"/>
      <c r="O103" s="178">
        <f>SUM(O104:O119)</f>
        <v>0</v>
      </c>
      <c r="P103" s="181"/>
      <c r="Q103" s="181">
        <f>SUM(Q104:Q119)</f>
        <v>0</v>
      </c>
      <c r="R103" s="181"/>
      <c r="S103" s="181">
        <f>SUM(S104:S119)</f>
        <v>0</v>
      </c>
      <c r="T103" s="178"/>
      <c r="U103" s="178">
        <f>SUM(U104:U119)</f>
        <v>0</v>
      </c>
      <c r="V103" s="181"/>
      <c r="W103" s="181">
        <f>SUM(W104:W119)</f>
        <v>0</v>
      </c>
      <c r="X103" s="178"/>
      <c r="Y103" s="181">
        <f>SUM(Y104:Y119)</f>
        <v>0</v>
      </c>
      <c r="Z103" s="178"/>
      <c r="AA103" s="181">
        <f>SUM(AA104:AA119)</f>
        <v>0</v>
      </c>
      <c r="AB103" s="192" t="s">
        <v>581</v>
      </c>
      <c r="AC103" s="143">
        <f t="shared" si="9"/>
        <v>27.28</v>
      </c>
    </row>
    <row r="104" customHeight="1" spans="1:29">
      <c r="A104" s="86" t="s">
        <v>406</v>
      </c>
      <c r="B104" s="175" t="s">
        <v>582</v>
      </c>
      <c r="C104" s="176"/>
      <c r="D104" s="177" t="s">
        <v>347</v>
      </c>
      <c r="E104" s="119">
        <v>1</v>
      </c>
      <c r="F104" s="120">
        <v>1</v>
      </c>
      <c r="G104" s="87">
        <f t="shared" ref="G104:G119" si="19">E104*F104</f>
        <v>1</v>
      </c>
      <c r="H104" s="87"/>
      <c r="I104" s="87"/>
      <c r="J104" s="87"/>
      <c r="K104" s="87"/>
      <c r="L104" s="87"/>
      <c r="M104" s="87"/>
      <c r="N104" s="87"/>
      <c r="O104" s="87"/>
      <c r="P104" s="115"/>
      <c r="Q104" s="115"/>
      <c r="R104" s="115"/>
      <c r="S104" s="115"/>
      <c r="T104" s="87"/>
      <c r="U104" s="87"/>
      <c r="V104" s="115"/>
      <c r="W104" s="115"/>
      <c r="X104" s="87"/>
      <c r="Y104" s="87">
        <f t="shared" si="10"/>
        <v>0</v>
      </c>
      <c r="Z104" s="87"/>
      <c r="AA104" s="87">
        <f t="shared" si="11"/>
        <v>0</v>
      </c>
      <c r="AB104" s="194" t="s">
        <v>583</v>
      </c>
      <c r="AC104" s="143">
        <f t="shared" si="9"/>
        <v>1</v>
      </c>
    </row>
    <row r="105" customHeight="1" spans="1:29">
      <c r="A105" s="86" t="s">
        <v>584</v>
      </c>
      <c r="B105" s="175" t="s">
        <v>585</v>
      </c>
      <c r="C105" s="176"/>
      <c r="D105" s="177" t="s">
        <v>325</v>
      </c>
      <c r="E105" s="119">
        <v>1</v>
      </c>
      <c r="F105" s="120">
        <v>1.7</v>
      </c>
      <c r="G105" s="87">
        <f t="shared" si="19"/>
        <v>1.7</v>
      </c>
      <c r="H105" s="87"/>
      <c r="I105" s="87"/>
      <c r="J105" s="87"/>
      <c r="K105" s="87"/>
      <c r="L105" s="87"/>
      <c r="M105" s="87"/>
      <c r="N105" s="87"/>
      <c r="O105" s="87"/>
      <c r="P105" s="115"/>
      <c r="Q105" s="115"/>
      <c r="R105" s="115"/>
      <c r="S105" s="115"/>
      <c r="T105" s="87"/>
      <c r="U105" s="87"/>
      <c r="V105" s="115"/>
      <c r="W105" s="115"/>
      <c r="X105" s="87"/>
      <c r="Y105" s="87">
        <f t="shared" si="10"/>
        <v>0</v>
      </c>
      <c r="Z105" s="87"/>
      <c r="AA105" s="87">
        <f t="shared" si="11"/>
        <v>0</v>
      </c>
      <c r="AB105" s="194" t="s">
        <v>586</v>
      </c>
      <c r="AC105" s="143">
        <f t="shared" si="9"/>
        <v>1.7</v>
      </c>
    </row>
    <row r="106" customHeight="1" spans="1:29">
      <c r="A106" s="86" t="s">
        <v>587</v>
      </c>
      <c r="B106" s="175" t="s">
        <v>588</v>
      </c>
      <c r="C106" s="176"/>
      <c r="D106" s="177" t="s">
        <v>589</v>
      </c>
      <c r="E106" s="119">
        <v>4</v>
      </c>
      <c r="F106" s="120">
        <v>0.5</v>
      </c>
      <c r="G106" s="87">
        <f t="shared" si="19"/>
        <v>2</v>
      </c>
      <c r="H106" s="87"/>
      <c r="I106" s="87"/>
      <c r="J106" s="87"/>
      <c r="K106" s="87"/>
      <c r="L106" s="87"/>
      <c r="M106" s="87"/>
      <c r="N106" s="87"/>
      <c r="O106" s="87"/>
      <c r="P106" s="115"/>
      <c r="Q106" s="115"/>
      <c r="R106" s="115"/>
      <c r="S106" s="115"/>
      <c r="T106" s="87"/>
      <c r="U106" s="87"/>
      <c r="V106" s="115"/>
      <c r="W106" s="115"/>
      <c r="X106" s="87"/>
      <c r="Y106" s="87">
        <f t="shared" si="10"/>
        <v>0</v>
      </c>
      <c r="Z106" s="87"/>
      <c r="AA106" s="87">
        <f t="shared" si="11"/>
        <v>0</v>
      </c>
      <c r="AB106" s="194" t="s">
        <v>590</v>
      </c>
      <c r="AC106" s="143">
        <f t="shared" si="9"/>
        <v>2</v>
      </c>
    </row>
    <row r="107" customHeight="1" spans="1:29">
      <c r="A107" s="86" t="s">
        <v>591</v>
      </c>
      <c r="B107" s="175" t="s">
        <v>592</v>
      </c>
      <c r="C107" s="176"/>
      <c r="D107" s="177" t="s">
        <v>347</v>
      </c>
      <c r="E107" s="119">
        <v>1</v>
      </c>
      <c r="F107" s="120">
        <v>0.8</v>
      </c>
      <c r="G107" s="87">
        <f t="shared" si="19"/>
        <v>0.8</v>
      </c>
      <c r="H107" s="87"/>
      <c r="I107" s="87"/>
      <c r="J107" s="87"/>
      <c r="K107" s="87"/>
      <c r="L107" s="87"/>
      <c r="M107" s="87"/>
      <c r="N107" s="87"/>
      <c r="O107" s="87"/>
      <c r="P107" s="115"/>
      <c r="Q107" s="115"/>
      <c r="R107" s="115"/>
      <c r="S107" s="115"/>
      <c r="T107" s="87"/>
      <c r="U107" s="87"/>
      <c r="V107" s="115"/>
      <c r="W107" s="115"/>
      <c r="X107" s="87"/>
      <c r="Y107" s="87">
        <f t="shared" si="10"/>
        <v>0</v>
      </c>
      <c r="Z107" s="87"/>
      <c r="AA107" s="87">
        <f t="shared" si="11"/>
        <v>0</v>
      </c>
      <c r="AB107" s="194" t="s">
        <v>593</v>
      </c>
      <c r="AC107" s="143">
        <f t="shared" si="9"/>
        <v>0.8</v>
      </c>
    </row>
    <row r="108" customHeight="1" spans="1:29">
      <c r="A108" s="86" t="s">
        <v>594</v>
      </c>
      <c r="B108" s="175" t="s">
        <v>595</v>
      </c>
      <c r="C108" s="176"/>
      <c r="D108" s="177" t="s">
        <v>325</v>
      </c>
      <c r="E108" s="119">
        <v>1</v>
      </c>
      <c r="F108" s="120">
        <v>1.7</v>
      </c>
      <c r="G108" s="87">
        <f t="shared" si="19"/>
        <v>1.7</v>
      </c>
      <c r="H108" s="87"/>
      <c r="I108" s="87"/>
      <c r="J108" s="87"/>
      <c r="K108" s="87"/>
      <c r="L108" s="87"/>
      <c r="M108" s="87"/>
      <c r="N108" s="87"/>
      <c r="O108" s="87"/>
      <c r="P108" s="115"/>
      <c r="Q108" s="115"/>
      <c r="R108" s="115"/>
      <c r="S108" s="115"/>
      <c r="T108" s="87"/>
      <c r="U108" s="87"/>
      <c r="V108" s="115"/>
      <c r="W108" s="115"/>
      <c r="X108" s="87"/>
      <c r="Y108" s="87">
        <f t="shared" si="10"/>
        <v>0</v>
      </c>
      <c r="Z108" s="87"/>
      <c r="AA108" s="87">
        <f t="shared" si="11"/>
        <v>0</v>
      </c>
      <c r="AB108" s="194" t="s">
        <v>586</v>
      </c>
      <c r="AC108" s="143">
        <f t="shared" si="9"/>
        <v>1.7</v>
      </c>
    </row>
    <row r="109" customHeight="1" spans="1:29">
      <c r="A109" s="86" t="s">
        <v>596</v>
      </c>
      <c r="B109" s="175" t="s">
        <v>597</v>
      </c>
      <c r="C109" s="176"/>
      <c r="D109" s="177" t="s">
        <v>589</v>
      </c>
      <c r="E109" s="119">
        <v>4</v>
      </c>
      <c r="F109" s="120">
        <v>0.5</v>
      </c>
      <c r="G109" s="87">
        <f t="shared" si="19"/>
        <v>2</v>
      </c>
      <c r="H109" s="87"/>
      <c r="I109" s="87"/>
      <c r="J109" s="87"/>
      <c r="K109" s="87"/>
      <c r="L109" s="87"/>
      <c r="M109" s="87"/>
      <c r="N109" s="87"/>
      <c r="O109" s="87"/>
      <c r="P109" s="115"/>
      <c r="Q109" s="115"/>
      <c r="R109" s="115"/>
      <c r="S109" s="115"/>
      <c r="T109" s="87"/>
      <c r="U109" s="87"/>
      <c r="V109" s="115"/>
      <c r="W109" s="115"/>
      <c r="X109" s="87"/>
      <c r="Y109" s="87">
        <f t="shared" si="10"/>
        <v>0</v>
      </c>
      <c r="Z109" s="87"/>
      <c r="AA109" s="87">
        <f t="shared" si="11"/>
        <v>0</v>
      </c>
      <c r="AB109" s="194" t="s">
        <v>598</v>
      </c>
      <c r="AC109" s="143">
        <f t="shared" si="9"/>
        <v>2</v>
      </c>
    </row>
    <row r="110" customHeight="1" spans="1:29">
      <c r="A110" s="86" t="s">
        <v>599</v>
      </c>
      <c r="B110" s="175" t="s">
        <v>600</v>
      </c>
      <c r="C110" s="176"/>
      <c r="D110" s="177" t="s">
        <v>372</v>
      </c>
      <c r="E110" s="119">
        <v>3</v>
      </c>
      <c r="F110" s="120">
        <v>0.76</v>
      </c>
      <c r="G110" s="87">
        <f t="shared" si="19"/>
        <v>2.28</v>
      </c>
      <c r="H110" s="87"/>
      <c r="I110" s="87"/>
      <c r="J110" s="87"/>
      <c r="K110" s="87"/>
      <c r="L110" s="87"/>
      <c r="M110" s="87"/>
      <c r="N110" s="87"/>
      <c r="O110" s="87"/>
      <c r="P110" s="115"/>
      <c r="Q110" s="115"/>
      <c r="R110" s="115"/>
      <c r="S110" s="115"/>
      <c r="T110" s="87"/>
      <c r="U110" s="87"/>
      <c r="V110" s="115"/>
      <c r="W110" s="115"/>
      <c r="X110" s="87"/>
      <c r="Y110" s="87">
        <f t="shared" si="10"/>
        <v>0</v>
      </c>
      <c r="Z110" s="87"/>
      <c r="AA110" s="87">
        <f t="shared" si="11"/>
        <v>0</v>
      </c>
      <c r="AB110" s="194" t="s">
        <v>601</v>
      </c>
      <c r="AC110" s="143">
        <f t="shared" si="9"/>
        <v>2.28</v>
      </c>
    </row>
    <row r="111" customHeight="1" spans="1:29">
      <c r="A111" s="86" t="s">
        <v>602</v>
      </c>
      <c r="B111" s="175" t="s">
        <v>603</v>
      </c>
      <c r="C111" s="176"/>
      <c r="D111" s="177" t="s">
        <v>372</v>
      </c>
      <c r="E111" s="119">
        <v>3</v>
      </c>
      <c r="F111" s="120">
        <v>0.57</v>
      </c>
      <c r="G111" s="87">
        <f t="shared" si="19"/>
        <v>1.71</v>
      </c>
      <c r="H111" s="87"/>
      <c r="I111" s="87"/>
      <c r="J111" s="87"/>
      <c r="K111" s="87"/>
      <c r="L111" s="87"/>
      <c r="M111" s="87"/>
      <c r="N111" s="87"/>
      <c r="O111" s="87"/>
      <c r="P111" s="115"/>
      <c r="Q111" s="115"/>
      <c r="R111" s="115"/>
      <c r="S111" s="115"/>
      <c r="T111" s="87"/>
      <c r="U111" s="87"/>
      <c r="V111" s="115"/>
      <c r="W111" s="115"/>
      <c r="X111" s="87"/>
      <c r="Y111" s="87">
        <f t="shared" si="10"/>
        <v>0</v>
      </c>
      <c r="Z111" s="87"/>
      <c r="AA111" s="87">
        <f t="shared" si="11"/>
        <v>0</v>
      </c>
      <c r="AB111" s="194" t="s">
        <v>604</v>
      </c>
      <c r="AC111" s="143">
        <f t="shared" si="9"/>
        <v>1.71</v>
      </c>
    </row>
    <row r="112" customHeight="1" spans="1:29">
      <c r="A112" s="86" t="s">
        <v>605</v>
      </c>
      <c r="B112" s="175" t="s">
        <v>606</v>
      </c>
      <c r="C112" s="176"/>
      <c r="D112" s="177" t="s">
        <v>607</v>
      </c>
      <c r="E112" s="119">
        <v>8</v>
      </c>
      <c r="F112" s="120">
        <v>0.67625</v>
      </c>
      <c r="G112" s="87">
        <f t="shared" si="19"/>
        <v>5.41</v>
      </c>
      <c r="H112" s="87"/>
      <c r="L112" s="139"/>
      <c r="M112" s="139"/>
      <c r="N112" s="139"/>
      <c r="O112" s="139"/>
      <c r="P112" s="140"/>
      <c r="Q112" s="140"/>
      <c r="R112" s="140"/>
      <c r="S112" s="140"/>
      <c r="T112" s="139"/>
      <c r="U112" s="139"/>
      <c r="V112" s="140"/>
      <c r="W112" s="140"/>
      <c r="X112" s="87"/>
      <c r="Y112" s="87">
        <f t="shared" si="10"/>
        <v>0</v>
      </c>
      <c r="Z112" s="87"/>
      <c r="AA112" s="87">
        <f t="shared" si="11"/>
        <v>0</v>
      </c>
      <c r="AB112" s="194" t="s">
        <v>608</v>
      </c>
      <c r="AC112" s="143">
        <f t="shared" si="9"/>
        <v>5.41</v>
      </c>
    </row>
    <row r="113" customHeight="1" spans="1:29">
      <c r="A113" s="86" t="s">
        <v>609</v>
      </c>
      <c r="B113" s="175" t="s">
        <v>610</v>
      </c>
      <c r="C113" s="176"/>
      <c r="D113" s="177" t="s">
        <v>372</v>
      </c>
      <c r="E113" s="119">
        <v>4</v>
      </c>
      <c r="F113" s="120">
        <v>0.295</v>
      </c>
      <c r="G113" s="87">
        <f t="shared" si="19"/>
        <v>1.18</v>
      </c>
      <c r="H113" s="87"/>
      <c r="I113" s="87"/>
      <c r="J113" s="87"/>
      <c r="K113" s="87"/>
      <c r="L113" s="87"/>
      <c r="M113" s="87"/>
      <c r="N113" s="87"/>
      <c r="O113" s="87"/>
      <c r="P113" s="115"/>
      <c r="Q113" s="115"/>
      <c r="R113" s="115"/>
      <c r="S113" s="115"/>
      <c r="T113" s="87"/>
      <c r="U113" s="87"/>
      <c r="V113" s="115"/>
      <c r="W113" s="115"/>
      <c r="X113" s="87"/>
      <c r="Y113" s="87">
        <f t="shared" si="10"/>
        <v>0</v>
      </c>
      <c r="Z113" s="87"/>
      <c r="AA113" s="87">
        <f t="shared" si="11"/>
        <v>0</v>
      </c>
      <c r="AB113" s="194" t="s">
        <v>611</v>
      </c>
      <c r="AC113" s="143">
        <f t="shared" si="9"/>
        <v>1.18</v>
      </c>
    </row>
    <row r="114" customHeight="1" spans="1:29">
      <c r="A114" s="86" t="s">
        <v>612</v>
      </c>
      <c r="B114" s="175" t="s">
        <v>613</v>
      </c>
      <c r="C114" s="176"/>
      <c r="D114" s="177" t="s">
        <v>372</v>
      </c>
      <c r="E114" s="119">
        <v>2</v>
      </c>
      <c r="F114" s="120">
        <v>1</v>
      </c>
      <c r="G114" s="87">
        <f t="shared" si="19"/>
        <v>2</v>
      </c>
      <c r="H114" s="87"/>
      <c r="I114" s="87"/>
      <c r="J114" s="87"/>
      <c r="K114" s="87"/>
      <c r="L114" s="87"/>
      <c r="M114" s="87"/>
      <c r="N114" s="87"/>
      <c r="O114" s="87"/>
      <c r="P114" s="115"/>
      <c r="Q114" s="115"/>
      <c r="R114" s="115"/>
      <c r="S114" s="115"/>
      <c r="T114" s="87"/>
      <c r="U114" s="87"/>
      <c r="V114" s="115"/>
      <c r="W114" s="115"/>
      <c r="X114" s="87"/>
      <c r="Y114" s="87">
        <f t="shared" si="10"/>
        <v>0</v>
      </c>
      <c r="Z114" s="87"/>
      <c r="AA114" s="87">
        <f t="shared" si="11"/>
        <v>0</v>
      </c>
      <c r="AB114" s="194" t="s">
        <v>614</v>
      </c>
      <c r="AC114" s="143">
        <f t="shared" si="9"/>
        <v>2</v>
      </c>
    </row>
    <row r="115" customHeight="1" spans="1:29">
      <c r="A115" s="86" t="s">
        <v>615</v>
      </c>
      <c r="B115" s="175" t="s">
        <v>616</v>
      </c>
      <c r="C115" s="176"/>
      <c r="D115" s="177" t="s">
        <v>372</v>
      </c>
      <c r="E115" s="119">
        <v>2</v>
      </c>
      <c r="F115" s="120">
        <v>1.2</v>
      </c>
      <c r="G115" s="87">
        <f t="shared" si="19"/>
        <v>2.4</v>
      </c>
      <c r="H115" s="87"/>
      <c r="I115" s="87"/>
      <c r="J115" s="87"/>
      <c r="K115" s="87"/>
      <c r="L115" s="87"/>
      <c r="M115" s="87"/>
      <c r="N115" s="87"/>
      <c r="O115" s="87"/>
      <c r="P115" s="115"/>
      <c r="Q115" s="115"/>
      <c r="R115" s="115"/>
      <c r="S115" s="115"/>
      <c r="T115" s="87"/>
      <c r="U115" s="87"/>
      <c r="V115" s="115"/>
      <c r="W115" s="115"/>
      <c r="X115" s="87"/>
      <c r="Y115" s="87">
        <f t="shared" si="10"/>
        <v>0</v>
      </c>
      <c r="Z115" s="87"/>
      <c r="AA115" s="87">
        <f t="shared" si="11"/>
        <v>0</v>
      </c>
      <c r="AB115" s="194" t="s">
        <v>617</v>
      </c>
      <c r="AC115" s="143">
        <f t="shared" si="9"/>
        <v>2.4</v>
      </c>
    </row>
    <row r="116" customHeight="1" spans="1:29">
      <c r="A116" s="86" t="s">
        <v>618</v>
      </c>
      <c r="B116" s="175" t="s">
        <v>619</v>
      </c>
      <c r="C116" s="176"/>
      <c r="D116" s="177" t="s">
        <v>325</v>
      </c>
      <c r="E116" s="119">
        <v>1</v>
      </c>
      <c r="F116" s="120">
        <v>0.26</v>
      </c>
      <c r="G116" s="87">
        <f t="shared" si="19"/>
        <v>0.26</v>
      </c>
      <c r="H116" s="87"/>
      <c r="I116" s="87"/>
      <c r="J116" s="87"/>
      <c r="K116" s="87"/>
      <c r="L116" s="87"/>
      <c r="M116" s="87"/>
      <c r="N116" s="87"/>
      <c r="O116" s="87"/>
      <c r="P116" s="115"/>
      <c r="Q116" s="115"/>
      <c r="R116" s="115"/>
      <c r="S116" s="115"/>
      <c r="T116" s="87"/>
      <c r="U116" s="87"/>
      <c r="V116" s="115"/>
      <c r="W116" s="115"/>
      <c r="X116" s="87"/>
      <c r="Y116" s="87">
        <f t="shared" si="10"/>
        <v>0</v>
      </c>
      <c r="Z116" s="87"/>
      <c r="AA116" s="87">
        <f t="shared" si="11"/>
        <v>0</v>
      </c>
      <c r="AB116" s="194" t="s">
        <v>620</v>
      </c>
      <c r="AC116" s="143">
        <f t="shared" si="9"/>
        <v>0.26</v>
      </c>
    </row>
    <row r="117" customHeight="1" spans="1:29">
      <c r="A117" s="86" t="s">
        <v>621</v>
      </c>
      <c r="B117" s="175" t="s">
        <v>622</v>
      </c>
      <c r="C117" s="176"/>
      <c r="D117" s="177" t="s">
        <v>325</v>
      </c>
      <c r="E117" s="119">
        <v>1</v>
      </c>
      <c r="F117" s="120">
        <v>1.2</v>
      </c>
      <c r="G117" s="87">
        <f t="shared" si="19"/>
        <v>1.2</v>
      </c>
      <c r="H117" s="87"/>
      <c r="I117" s="87"/>
      <c r="J117" s="87"/>
      <c r="K117" s="87"/>
      <c r="L117" s="87"/>
      <c r="M117" s="87"/>
      <c r="N117" s="87"/>
      <c r="O117" s="87"/>
      <c r="P117" s="115"/>
      <c r="Q117" s="115"/>
      <c r="R117" s="115"/>
      <c r="S117" s="115"/>
      <c r="T117" s="87"/>
      <c r="U117" s="87"/>
      <c r="V117" s="115"/>
      <c r="W117" s="115"/>
      <c r="X117" s="87"/>
      <c r="Y117" s="87">
        <f t="shared" si="10"/>
        <v>0</v>
      </c>
      <c r="Z117" s="87"/>
      <c r="AA117" s="87">
        <f t="shared" si="11"/>
        <v>0</v>
      </c>
      <c r="AB117" s="194" t="s">
        <v>623</v>
      </c>
      <c r="AC117" s="143">
        <f t="shared" si="9"/>
        <v>1.2</v>
      </c>
    </row>
    <row r="118" customHeight="1" spans="1:29">
      <c r="A118" s="86" t="s">
        <v>624</v>
      </c>
      <c r="B118" s="175" t="s">
        <v>625</v>
      </c>
      <c r="C118" s="176"/>
      <c r="D118" s="177" t="s">
        <v>325</v>
      </c>
      <c r="E118" s="119">
        <v>1</v>
      </c>
      <c r="F118" s="120">
        <v>0.88</v>
      </c>
      <c r="G118" s="87">
        <f t="shared" si="19"/>
        <v>0.88</v>
      </c>
      <c r="H118" s="87"/>
      <c r="I118" s="87"/>
      <c r="J118" s="87"/>
      <c r="K118" s="87"/>
      <c r="L118" s="87"/>
      <c r="M118" s="87"/>
      <c r="N118" s="87"/>
      <c r="O118" s="87"/>
      <c r="P118" s="115"/>
      <c r="Q118" s="115"/>
      <c r="R118" s="115"/>
      <c r="S118" s="115"/>
      <c r="T118" s="87"/>
      <c r="U118" s="87"/>
      <c r="V118" s="115"/>
      <c r="W118" s="115"/>
      <c r="X118" s="87"/>
      <c r="Y118" s="87">
        <f t="shared" si="10"/>
        <v>0</v>
      </c>
      <c r="Z118" s="87"/>
      <c r="AA118" s="87">
        <f t="shared" si="11"/>
        <v>0</v>
      </c>
      <c r="AB118" s="194" t="s">
        <v>626</v>
      </c>
      <c r="AC118" s="143">
        <f t="shared" si="9"/>
        <v>0.88</v>
      </c>
    </row>
    <row r="119" customHeight="1" spans="1:29">
      <c r="A119" s="86" t="s">
        <v>627</v>
      </c>
      <c r="B119" s="175" t="s">
        <v>628</v>
      </c>
      <c r="C119" s="176"/>
      <c r="D119" s="177" t="s">
        <v>325</v>
      </c>
      <c r="E119" s="119">
        <v>1</v>
      </c>
      <c r="F119" s="120">
        <v>0.76</v>
      </c>
      <c r="G119" s="87">
        <f t="shared" si="19"/>
        <v>0.76</v>
      </c>
      <c r="H119" s="87"/>
      <c r="I119" s="87"/>
      <c r="J119" s="87"/>
      <c r="K119" s="87"/>
      <c r="L119" s="87"/>
      <c r="M119" s="87"/>
      <c r="N119" s="87"/>
      <c r="O119" s="87"/>
      <c r="P119" s="115"/>
      <c r="Q119" s="115"/>
      <c r="R119" s="115"/>
      <c r="S119" s="115"/>
      <c r="T119" s="87"/>
      <c r="U119" s="87"/>
      <c r="V119" s="115"/>
      <c r="W119" s="115"/>
      <c r="X119" s="87"/>
      <c r="Y119" s="87">
        <f t="shared" si="10"/>
        <v>0</v>
      </c>
      <c r="Z119" s="87"/>
      <c r="AA119" s="87">
        <f t="shared" si="11"/>
        <v>0</v>
      </c>
      <c r="AB119" s="194" t="s">
        <v>629</v>
      </c>
      <c r="AC119" s="143">
        <f t="shared" si="9"/>
        <v>0.76</v>
      </c>
    </row>
    <row r="120" customHeight="1" spans="1:29">
      <c r="A120" s="86" t="s">
        <v>327</v>
      </c>
      <c r="B120" s="175" t="s">
        <v>630</v>
      </c>
      <c r="C120" s="176"/>
      <c r="D120" s="177" t="s">
        <v>325</v>
      </c>
      <c r="E120" s="179"/>
      <c r="F120" s="120"/>
      <c r="G120" s="178">
        <f>SUM(G121:G126)</f>
        <v>1.469</v>
      </c>
      <c r="H120" s="178"/>
      <c r="I120" s="178">
        <f>SUM(I121:I126)</f>
        <v>0</v>
      </c>
      <c r="J120" s="178"/>
      <c r="K120" s="178">
        <f>SUM(K121:K126)</f>
        <v>0</v>
      </c>
      <c r="L120" s="178"/>
      <c r="M120" s="178">
        <f>SUM(M121:M126)</f>
        <v>0</v>
      </c>
      <c r="N120" s="178"/>
      <c r="O120" s="178">
        <f>SUM(O121:O126)</f>
        <v>0</v>
      </c>
      <c r="P120" s="181"/>
      <c r="Q120" s="181">
        <f>SUM(Q121:Q126)</f>
        <v>0</v>
      </c>
      <c r="R120" s="181"/>
      <c r="S120" s="181">
        <f>SUM(S121:S126)</f>
        <v>0</v>
      </c>
      <c r="T120" s="178"/>
      <c r="U120" s="178">
        <f>SUM(U121:U126)</f>
        <v>0</v>
      </c>
      <c r="V120" s="181"/>
      <c r="W120" s="181">
        <f>SUM(W121:W126)</f>
        <v>0</v>
      </c>
      <c r="X120" s="178"/>
      <c r="Y120" s="181">
        <f>SUM(Y121:Y126)</f>
        <v>0</v>
      </c>
      <c r="Z120" s="178"/>
      <c r="AA120" s="181">
        <f>SUM(AA121:AA126)</f>
        <v>0</v>
      </c>
      <c r="AB120" s="194"/>
      <c r="AC120" s="143">
        <f t="shared" si="9"/>
        <v>1.469</v>
      </c>
    </row>
    <row r="121" customHeight="1" spans="1:29">
      <c r="A121" s="86" t="s">
        <v>335</v>
      </c>
      <c r="B121" s="175" t="s">
        <v>631</v>
      </c>
      <c r="C121" s="176"/>
      <c r="D121" s="177" t="s">
        <v>372</v>
      </c>
      <c r="E121" s="179">
        <v>2</v>
      </c>
      <c r="F121" s="120">
        <v>0.225</v>
      </c>
      <c r="G121" s="87">
        <f t="shared" ref="G121:G127" si="20">E121*F121</f>
        <v>0.45</v>
      </c>
      <c r="H121" s="87"/>
      <c r="I121" s="87"/>
      <c r="J121" s="87"/>
      <c r="K121" s="87"/>
      <c r="L121" s="87"/>
      <c r="M121" s="87"/>
      <c r="N121" s="87"/>
      <c r="O121" s="87"/>
      <c r="P121" s="115"/>
      <c r="Q121" s="115"/>
      <c r="R121" s="115"/>
      <c r="S121" s="115"/>
      <c r="T121" s="87"/>
      <c r="U121" s="87"/>
      <c r="V121" s="115"/>
      <c r="W121" s="115"/>
      <c r="X121" s="87"/>
      <c r="Y121" s="87">
        <f t="shared" si="10"/>
        <v>0</v>
      </c>
      <c r="Z121" s="87"/>
      <c r="AA121" s="87">
        <f t="shared" si="11"/>
        <v>0</v>
      </c>
      <c r="AB121" s="194" t="s">
        <v>632</v>
      </c>
      <c r="AC121" s="143">
        <f t="shared" si="9"/>
        <v>0.45</v>
      </c>
    </row>
    <row r="122" customHeight="1" spans="1:29">
      <c r="A122" s="86" t="s">
        <v>338</v>
      </c>
      <c r="B122" s="175" t="s">
        <v>633</v>
      </c>
      <c r="C122" s="176"/>
      <c r="D122" s="177" t="s">
        <v>427</v>
      </c>
      <c r="E122" s="179">
        <v>5</v>
      </c>
      <c r="F122" s="120">
        <v>0.03</v>
      </c>
      <c r="G122" s="87">
        <f t="shared" si="20"/>
        <v>0.15</v>
      </c>
      <c r="H122" s="87"/>
      <c r="I122" s="87"/>
      <c r="J122" s="87"/>
      <c r="K122" s="87"/>
      <c r="L122" s="87"/>
      <c r="M122" s="87"/>
      <c r="N122" s="87"/>
      <c r="O122" s="87"/>
      <c r="P122" s="115"/>
      <c r="Q122" s="115"/>
      <c r="R122" s="115"/>
      <c r="S122" s="115"/>
      <c r="T122" s="87"/>
      <c r="U122" s="87"/>
      <c r="V122" s="115"/>
      <c r="W122" s="115"/>
      <c r="X122" s="87"/>
      <c r="Y122" s="87">
        <f t="shared" si="10"/>
        <v>0</v>
      </c>
      <c r="Z122" s="87"/>
      <c r="AA122" s="87">
        <f t="shared" si="11"/>
        <v>0</v>
      </c>
      <c r="AB122" s="194" t="s">
        <v>634</v>
      </c>
      <c r="AC122" s="143">
        <f t="shared" si="9"/>
        <v>0.15</v>
      </c>
    </row>
    <row r="123" customHeight="1" spans="1:29">
      <c r="A123" s="86" t="s">
        <v>341</v>
      </c>
      <c r="B123" s="175" t="s">
        <v>635</v>
      </c>
      <c r="C123" s="176"/>
      <c r="D123" s="177" t="s">
        <v>372</v>
      </c>
      <c r="E123" s="179">
        <v>3</v>
      </c>
      <c r="F123" s="120">
        <v>0.133</v>
      </c>
      <c r="G123" s="87">
        <f t="shared" si="20"/>
        <v>0.399</v>
      </c>
      <c r="H123" s="87"/>
      <c r="I123" s="87"/>
      <c r="J123" s="87"/>
      <c r="K123" s="87"/>
      <c r="L123" s="87"/>
      <c r="M123" s="87"/>
      <c r="N123" s="87"/>
      <c r="O123" s="87"/>
      <c r="P123" s="115"/>
      <c r="Q123" s="115"/>
      <c r="R123" s="115"/>
      <c r="S123" s="115"/>
      <c r="T123" s="87"/>
      <c r="U123" s="87"/>
      <c r="V123" s="115"/>
      <c r="W123" s="115"/>
      <c r="X123" s="87"/>
      <c r="Y123" s="87">
        <f t="shared" si="10"/>
        <v>0</v>
      </c>
      <c r="Z123" s="87"/>
      <c r="AA123" s="87">
        <f t="shared" si="11"/>
        <v>0</v>
      </c>
      <c r="AB123" s="194" t="s">
        <v>636</v>
      </c>
      <c r="AC123" s="143">
        <f t="shared" si="9"/>
        <v>0.399</v>
      </c>
    </row>
    <row r="124" customHeight="1" spans="1:29">
      <c r="A124" s="86" t="s">
        <v>344</v>
      </c>
      <c r="B124" s="175" t="s">
        <v>637</v>
      </c>
      <c r="C124" s="176"/>
      <c r="D124" s="177" t="s">
        <v>638</v>
      </c>
      <c r="E124" s="179">
        <v>32</v>
      </c>
      <c r="F124" s="120">
        <v>0.01</v>
      </c>
      <c r="G124" s="87">
        <f t="shared" si="20"/>
        <v>0.32</v>
      </c>
      <c r="H124" s="87"/>
      <c r="I124" s="87"/>
      <c r="J124" s="87"/>
      <c r="K124" s="87"/>
      <c r="L124" s="87"/>
      <c r="M124" s="87"/>
      <c r="N124" s="87"/>
      <c r="O124" s="87"/>
      <c r="P124" s="115"/>
      <c r="Q124" s="115"/>
      <c r="R124" s="115"/>
      <c r="S124" s="115"/>
      <c r="T124" s="87"/>
      <c r="U124" s="87"/>
      <c r="V124" s="115"/>
      <c r="W124" s="115"/>
      <c r="X124" s="87"/>
      <c r="Y124" s="87">
        <f t="shared" si="10"/>
        <v>0</v>
      </c>
      <c r="Z124" s="87"/>
      <c r="AA124" s="87">
        <f t="shared" si="11"/>
        <v>0</v>
      </c>
      <c r="AB124" s="194" t="s">
        <v>639</v>
      </c>
      <c r="AC124" s="143">
        <f t="shared" si="9"/>
        <v>0.32</v>
      </c>
    </row>
    <row r="125" customHeight="1" spans="1:29">
      <c r="A125" s="86" t="s">
        <v>390</v>
      </c>
      <c r="B125" s="175" t="s">
        <v>640</v>
      </c>
      <c r="C125" s="176"/>
      <c r="D125" s="177" t="s">
        <v>427</v>
      </c>
      <c r="E125" s="179">
        <v>10</v>
      </c>
      <c r="F125" s="120">
        <v>0.01</v>
      </c>
      <c r="G125" s="87">
        <f t="shared" si="20"/>
        <v>0.1</v>
      </c>
      <c r="H125" s="87"/>
      <c r="I125" s="87"/>
      <c r="J125" s="87"/>
      <c r="K125" s="87"/>
      <c r="L125" s="87"/>
      <c r="M125" s="87"/>
      <c r="N125" s="87"/>
      <c r="O125" s="87"/>
      <c r="P125" s="115"/>
      <c r="Q125" s="115"/>
      <c r="R125" s="115"/>
      <c r="S125" s="115"/>
      <c r="T125" s="87"/>
      <c r="U125" s="87"/>
      <c r="V125" s="115"/>
      <c r="W125" s="115"/>
      <c r="X125" s="87"/>
      <c r="Y125" s="87">
        <f t="shared" si="10"/>
        <v>0</v>
      </c>
      <c r="Z125" s="87"/>
      <c r="AA125" s="87">
        <f t="shared" si="11"/>
        <v>0</v>
      </c>
      <c r="AB125" s="194" t="s">
        <v>641</v>
      </c>
      <c r="AC125" s="143">
        <f t="shared" si="9"/>
        <v>0.1</v>
      </c>
    </row>
    <row r="126" customHeight="1" spans="1:29">
      <c r="A126" s="86" t="s">
        <v>642</v>
      </c>
      <c r="B126" s="175" t="s">
        <v>643</v>
      </c>
      <c r="C126" s="176"/>
      <c r="D126" s="177" t="s">
        <v>372</v>
      </c>
      <c r="E126" s="179">
        <v>1</v>
      </c>
      <c r="F126" s="120">
        <v>0.05</v>
      </c>
      <c r="G126" s="87">
        <f t="shared" si="20"/>
        <v>0.05</v>
      </c>
      <c r="H126" s="87"/>
      <c r="I126" s="87"/>
      <c r="J126" s="87"/>
      <c r="K126" s="87"/>
      <c r="L126" s="87"/>
      <c r="M126" s="87"/>
      <c r="N126" s="87"/>
      <c r="O126" s="87"/>
      <c r="P126" s="115"/>
      <c r="Q126" s="115"/>
      <c r="R126" s="115"/>
      <c r="S126" s="115"/>
      <c r="T126" s="87"/>
      <c r="U126" s="87"/>
      <c r="V126" s="115"/>
      <c r="W126" s="115"/>
      <c r="X126" s="87"/>
      <c r="Y126" s="87">
        <f t="shared" si="10"/>
        <v>0</v>
      </c>
      <c r="Z126" s="87"/>
      <c r="AA126" s="87">
        <f t="shared" si="11"/>
        <v>0</v>
      </c>
      <c r="AB126" s="194" t="s">
        <v>644</v>
      </c>
      <c r="AC126" s="143">
        <f t="shared" si="9"/>
        <v>0.05</v>
      </c>
    </row>
    <row r="127" customHeight="1" spans="1:29">
      <c r="A127" s="86" t="s">
        <v>330</v>
      </c>
      <c r="B127" s="175" t="s">
        <v>645</v>
      </c>
      <c r="C127" s="176"/>
      <c r="D127" s="177" t="s">
        <v>325</v>
      </c>
      <c r="E127" s="179">
        <v>1</v>
      </c>
      <c r="F127" s="120">
        <v>28.35</v>
      </c>
      <c r="G127" s="87">
        <f t="shared" si="20"/>
        <v>28.35</v>
      </c>
      <c r="H127" s="87"/>
      <c r="I127" s="87">
        <f>G127*H127</f>
        <v>0</v>
      </c>
      <c r="J127" s="87"/>
      <c r="K127" s="87">
        <f>I127*J127</f>
        <v>0</v>
      </c>
      <c r="L127" s="87"/>
      <c r="M127" s="87"/>
      <c r="N127" s="87"/>
      <c r="O127" s="87"/>
      <c r="P127" s="115"/>
      <c r="Q127" s="115"/>
      <c r="R127" s="115"/>
      <c r="S127" s="115"/>
      <c r="T127" s="87"/>
      <c r="U127" s="87"/>
      <c r="V127" s="115"/>
      <c r="W127" s="115"/>
      <c r="X127" s="87"/>
      <c r="Y127" s="87">
        <f t="shared" si="10"/>
        <v>0</v>
      </c>
      <c r="Z127" s="87"/>
      <c r="AA127" s="87">
        <f t="shared" si="11"/>
        <v>0</v>
      </c>
      <c r="AB127" s="194" t="s">
        <v>646</v>
      </c>
      <c r="AC127" s="143">
        <f t="shared" si="9"/>
        <v>28.35</v>
      </c>
    </row>
    <row r="128" customHeight="1" spans="1:29">
      <c r="A128" s="86" t="s">
        <v>417</v>
      </c>
      <c r="B128" s="175" t="s">
        <v>647</v>
      </c>
      <c r="C128" s="176"/>
      <c r="D128" s="177" t="s">
        <v>325</v>
      </c>
      <c r="E128" s="105">
        <v>1</v>
      </c>
      <c r="F128" s="120">
        <v>0.7</v>
      </c>
      <c r="G128" s="87">
        <f t="shared" ref="G128:G131" si="21">E128*F128</f>
        <v>0.7</v>
      </c>
      <c r="H128" s="87"/>
      <c r="I128" s="87">
        <v>0.501887</v>
      </c>
      <c r="J128" s="87"/>
      <c r="K128" s="87"/>
      <c r="L128" s="87"/>
      <c r="M128" s="87"/>
      <c r="N128" s="87"/>
      <c r="O128" s="87"/>
      <c r="P128" s="115"/>
      <c r="Q128" s="115"/>
      <c r="R128" s="115"/>
      <c r="S128" s="115"/>
      <c r="T128" s="87"/>
      <c r="U128" s="87"/>
      <c r="V128" s="115"/>
      <c r="W128" s="115"/>
      <c r="X128" s="87"/>
      <c r="Y128" s="87">
        <f t="shared" si="10"/>
        <v>0.501887</v>
      </c>
      <c r="Z128" s="87"/>
      <c r="AA128" s="87">
        <f t="shared" si="11"/>
        <v>0</v>
      </c>
      <c r="AB128" s="194" t="s">
        <v>648</v>
      </c>
      <c r="AC128" s="143">
        <f t="shared" si="9"/>
        <v>0.198113</v>
      </c>
    </row>
    <row r="129" customHeight="1" spans="1:29">
      <c r="A129" s="86" t="s">
        <v>424</v>
      </c>
      <c r="B129" s="175" t="s">
        <v>649</v>
      </c>
      <c r="C129" s="176"/>
      <c r="D129" s="177" t="s">
        <v>325</v>
      </c>
      <c r="E129" s="105">
        <v>1</v>
      </c>
      <c r="F129" s="120">
        <v>2.4</v>
      </c>
      <c r="G129" s="87">
        <f t="shared" si="21"/>
        <v>2.4</v>
      </c>
      <c r="H129" s="87"/>
      <c r="I129" s="87"/>
      <c r="J129" s="87"/>
      <c r="K129" s="87"/>
      <c r="L129" s="87"/>
      <c r="M129" s="87">
        <v>2.2641</v>
      </c>
      <c r="N129" s="87"/>
      <c r="O129" s="87"/>
      <c r="P129" s="115"/>
      <c r="Q129" s="115"/>
      <c r="R129" s="115"/>
      <c r="S129" s="115"/>
      <c r="T129" s="87"/>
      <c r="U129" s="87"/>
      <c r="V129" s="115"/>
      <c r="W129" s="115">
        <v>0.09434</v>
      </c>
      <c r="X129" s="87"/>
      <c r="Y129" s="87">
        <f t="shared" si="10"/>
        <v>2.35844</v>
      </c>
      <c r="Z129" s="87"/>
      <c r="AA129" s="87">
        <f t="shared" si="11"/>
        <v>0</v>
      </c>
      <c r="AB129" s="194" t="s">
        <v>650</v>
      </c>
      <c r="AC129" s="143">
        <f t="shared" si="9"/>
        <v>0.04156</v>
      </c>
    </row>
    <row r="130" customHeight="1" spans="1:29">
      <c r="A130" s="86" t="s">
        <v>431</v>
      </c>
      <c r="B130" s="175" t="s">
        <v>651</v>
      </c>
      <c r="C130" s="176"/>
      <c r="D130" s="177" t="s">
        <v>325</v>
      </c>
      <c r="E130" s="105">
        <v>1</v>
      </c>
      <c r="F130" s="120">
        <v>5</v>
      </c>
      <c r="G130" s="87">
        <f t="shared" si="21"/>
        <v>5</v>
      </c>
      <c r="H130" s="87"/>
      <c r="I130" s="87"/>
      <c r="J130" s="87"/>
      <c r="K130" s="87"/>
      <c r="L130" s="87"/>
      <c r="M130" s="87"/>
      <c r="N130" s="87"/>
      <c r="O130" s="87"/>
      <c r="P130" s="115"/>
      <c r="Q130" s="115"/>
      <c r="R130" s="115"/>
      <c r="S130" s="115"/>
      <c r="T130" s="87"/>
      <c r="U130" s="87"/>
      <c r="V130" s="115"/>
      <c r="W130" s="115"/>
      <c r="X130" s="87"/>
      <c r="Y130" s="87">
        <f t="shared" si="10"/>
        <v>0</v>
      </c>
      <c r="Z130" s="87"/>
      <c r="AA130" s="87">
        <f t="shared" si="11"/>
        <v>0</v>
      </c>
      <c r="AB130" s="194" t="s">
        <v>652</v>
      </c>
      <c r="AC130" s="143">
        <f t="shared" si="9"/>
        <v>5</v>
      </c>
    </row>
    <row r="131" customHeight="1" spans="1:29">
      <c r="A131" s="86" t="s">
        <v>435</v>
      </c>
      <c r="B131" s="171" t="s">
        <v>653</v>
      </c>
      <c r="C131" s="97"/>
      <c r="D131" s="177" t="s">
        <v>325</v>
      </c>
      <c r="E131" s="105">
        <v>1</v>
      </c>
      <c r="F131" s="120">
        <v>34</v>
      </c>
      <c r="G131" s="87">
        <f t="shared" si="21"/>
        <v>34</v>
      </c>
      <c r="H131" s="87"/>
      <c r="I131" s="87"/>
      <c r="J131" s="87"/>
      <c r="K131" s="87"/>
      <c r="L131" s="87"/>
      <c r="M131" s="87"/>
      <c r="N131" s="87"/>
      <c r="O131" s="87"/>
      <c r="P131" s="115"/>
      <c r="Q131" s="115"/>
      <c r="R131" s="115"/>
      <c r="S131" s="115"/>
      <c r="T131" s="87"/>
      <c r="U131" s="87"/>
      <c r="V131" s="115"/>
      <c r="W131" s="115"/>
      <c r="X131" s="87"/>
      <c r="Y131" s="87">
        <f t="shared" si="10"/>
        <v>0</v>
      </c>
      <c r="Z131" s="87"/>
      <c r="AA131" s="87">
        <f t="shared" si="11"/>
        <v>0</v>
      </c>
      <c r="AB131" s="151" t="s">
        <v>654</v>
      </c>
      <c r="AC131" s="143">
        <f t="shared" si="9"/>
        <v>34</v>
      </c>
    </row>
    <row r="132" customHeight="1" spans="1:29">
      <c r="A132" s="93" t="s">
        <v>655</v>
      </c>
      <c r="B132" s="169" t="s">
        <v>656</v>
      </c>
      <c r="C132" s="169"/>
      <c r="D132" s="169"/>
      <c r="E132" s="169"/>
      <c r="F132" s="169"/>
      <c r="G132" s="170">
        <f>SUM(G133:G141)</f>
        <v>287</v>
      </c>
      <c r="H132" s="170"/>
      <c r="I132" s="170">
        <f>SUM(I133:I141)</f>
        <v>0</v>
      </c>
      <c r="J132" s="170"/>
      <c r="K132" s="170">
        <f>SUM(K133:K141)</f>
        <v>11.256854</v>
      </c>
      <c r="L132" s="170"/>
      <c r="M132" s="170">
        <f>SUM(M133:M141)</f>
        <v>21.0733</v>
      </c>
      <c r="N132" s="170"/>
      <c r="O132" s="170">
        <f>SUM(O133:O141)</f>
        <v>16.5048</v>
      </c>
      <c r="P132" s="180"/>
      <c r="Q132" s="180">
        <f>SUM(Q133:Q141)</f>
        <v>9.3037</v>
      </c>
      <c r="R132" s="180"/>
      <c r="S132" s="180">
        <f>SUM(S133:S141)</f>
        <v>0</v>
      </c>
      <c r="T132" s="170"/>
      <c r="U132" s="170">
        <f>SUM(U133:U141)</f>
        <v>0</v>
      </c>
      <c r="V132" s="180"/>
      <c r="W132" s="180">
        <f>SUM(W133:W141)</f>
        <v>68.6148</v>
      </c>
      <c r="X132" s="170"/>
      <c r="Y132" s="180">
        <f>SUM(Y133:Y141)</f>
        <v>126.753454</v>
      </c>
      <c r="Z132" s="170"/>
      <c r="AA132" s="180">
        <f>SUM(AA133:AA141)</f>
        <v>25.8085</v>
      </c>
      <c r="AB132" s="186"/>
      <c r="AC132" s="143">
        <f t="shared" si="9"/>
        <v>160.246546</v>
      </c>
    </row>
    <row r="133" customHeight="1" spans="1:29">
      <c r="A133" s="79">
        <v>1</v>
      </c>
      <c r="B133" s="79" t="s">
        <v>657</v>
      </c>
      <c r="C133" s="79"/>
      <c r="D133" s="79" t="s">
        <v>325</v>
      </c>
      <c r="E133" s="79">
        <v>1</v>
      </c>
      <c r="F133" s="79">
        <v>19</v>
      </c>
      <c r="G133" s="87">
        <f>E133*F133</f>
        <v>19</v>
      </c>
      <c r="H133" s="87"/>
      <c r="I133" s="87"/>
      <c r="J133" s="87"/>
      <c r="K133" s="87"/>
      <c r="L133" s="87"/>
      <c r="M133" s="87"/>
      <c r="N133" s="87"/>
      <c r="O133" s="87"/>
      <c r="P133" s="115"/>
      <c r="Q133" s="115">
        <v>9.3037</v>
      </c>
      <c r="R133" s="115"/>
      <c r="S133" s="115"/>
      <c r="T133" s="87"/>
      <c r="U133" s="87"/>
      <c r="V133" s="115"/>
      <c r="W133" s="115">
        <v>7.5471</v>
      </c>
      <c r="X133" s="87"/>
      <c r="Y133" s="87">
        <f t="shared" si="10"/>
        <v>16.8508</v>
      </c>
      <c r="Z133" s="87"/>
      <c r="AA133" s="87">
        <f t="shared" si="11"/>
        <v>9.3037</v>
      </c>
      <c r="AB133" s="142" t="s">
        <v>658</v>
      </c>
      <c r="AC133" s="143">
        <f t="shared" si="9"/>
        <v>2.1492</v>
      </c>
    </row>
    <row r="134" customHeight="1" spans="1:29">
      <c r="A134" s="79">
        <v>2</v>
      </c>
      <c r="B134" s="79" t="s">
        <v>659</v>
      </c>
      <c r="C134" s="79"/>
      <c r="D134" s="79" t="s">
        <v>325</v>
      </c>
      <c r="E134" s="79">
        <v>1</v>
      </c>
      <c r="F134" s="79">
        <v>19</v>
      </c>
      <c r="G134" s="87">
        <f t="shared" ref="G134:G141" si="22">E134*F134</f>
        <v>19</v>
      </c>
      <c r="H134" s="87"/>
      <c r="I134" s="87"/>
      <c r="J134" s="87"/>
      <c r="K134" s="87"/>
      <c r="L134" s="87"/>
      <c r="M134" s="87">
        <v>21.0733</v>
      </c>
      <c r="N134" s="87"/>
      <c r="O134" s="87"/>
      <c r="P134" s="115"/>
      <c r="Q134" s="115"/>
      <c r="R134" s="115"/>
      <c r="S134" s="115"/>
      <c r="T134" s="87"/>
      <c r="U134" s="87"/>
      <c r="V134" s="115"/>
      <c r="W134" s="115"/>
      <c r="X134" s="87"/>
      <c r="Y134" s="87">
        <f t="shared" si="10"/>
        <v>21.0733</v>
      </c>
      <c r="Z134" s="87"/>
      <c r="AA134" s="87">
        <f t="shared" si="11"/>
        <v>0</v>
      </c>
      <c r="AB134" s="142" t="s">
        <v>660</v>
      </c>
      <c r="AC134" s="143">
        <f t="shared" ref="AC134:AC143" si="23">G134-Y134</f>
        <v>-2.0733</v>
      </c>
    </row>
    <row r="135" ht="43.5" customHeight="1" spans="1:29">
      <c r="A135" s="79">
        <v>3</v>
      </c>
      <c r="B135" s="77" t="s">
        <v>661</v>
      </c>
      <c r="C135" s="79" t="s">
        <v>662</v>
      </c>
      <c r="D135" s="77" t="s">
        <v>372</v>
      </c>
      <c r="E135" s="77">
        <v>2</v>
      </c>
      <c r="F135" s="77">
        <v>7</v>
      </c>
      <c r="G135" s="87">
        <f t="shared" si="22"/>
        <v>14</v>
      </c>
      <c r="H135" s="87"/>
      <c r="I135" s="87"/>
      <c r="J135" s="87"/>
      <c r="K135" s="87"/>
      <c r="L135" s="87"/>
      <c r="M135" s="87"/>
      <c r="N135" s="87"/>
      <c r="O135" s="87"/>
      <c r="P135" s="115"/>
      <c r="Q135" s="115"/>
      <c r="R135" s="115"/>
      <c r="S135" s="115"/>
      <c r="T135" s="87"/>
      <c r="U135" s="87"/>
      <c r="V135" s="115"/>
      <c r="W135" s="115"/>
      <c r="X135" s="87"/>
      <c r="Y135" s="87">
        <f t="shared" si="10"/>
        <v>0</v>
      </c>
      <c r="Z135" s="87"/>
      <c r="AA135" s="87">
        <f t="shared" si="11"/>
        <v>0</v>
      </c>
      <c r="AB135" s="198" t="s">
        <v>663</v>
      </c>
      <c r="AC135" s="143">
        <f t="shared" si="23"/>
        <v>14</v>
      </c>
    </row>
    <row r="136" customHeight="1" spans="1:29">
      <c r="A136" s="79">
        <v>4</v>
      </c>
      <c r="B136" s="79" t="s">
        <v>664</v>
      </c>
      <c r="C136" s="79"/>
      <c r="D136" s="79" t="s">
        <v>325</v>
      </c>
      <c r="E136" s="77">
        <v>1</v>
      </c>
      <c r="F136" s="77">
        <v>100</v>
      </c>
      <c r="G136" s="87">
        <f t="shared" si="22"/>
        <v>100</v>
      </c>
      <c r="H136" s="87"/>
      <c r="I136" s="87"/>
      <c r="J136" s="87"/>
      <c r="K136" s="87"/>
      <c r="L136" s="87"/>
      <c r="M136" s="87"/>
      <c r="N136" s="87"/>
      <c r="O136" s="87">
        <v>16.5048</v>
      </c>
      <c r="P136" s="115"/>
      <c r="Q136" s="115"/>
      <c r="R136" s="115"/>
      <c r="S136" s="115"/>
      <c r="T136" s="87"/>
      <c r="U136" s="87"/>
      <c r="V136" s="115"/>
      <c r="W136" s="115">
        <f>9.9029+13.2038+11.5533+26.4077</f>
        <v>61.0677</v>
      </c>
      <c r="X136" s="87"/>
      <c r="Y136" s="87">
        <f t="shared" ref="Y136:Y143" si="24">SUM(I136,K136,M136,O136,Q136,S136,U136,W136)</f>
        <v>77.5725</v>
      </c>
      <c r="Z136" s="87"/>
      <c r="AA136" s="87">
        <f t="shared" ref="AA136:AA143" si="25">SUM(O136,Q136,S136)</f>
        <v>16.5048</v>
      </c>
      <c r="AB136" s="147" t="s">
        <v>665</v>
      </c>
      <c r="AC136" s="143">
        <f t="shared" si="23"/>
        <v>22.4275</v>
      </c>
    </row>
    <row r="137" customHeight="1" spans="1:29">
      <c r="A137" s="79">
        <v>5</v>
      </c>
      <c r="B137" s="77" t="s">
        <v>666</v>
      </c>
      <c r="C137" s="79"/>
      <c r="D137" s="79" t="s">
        <v>325</v>
      </c>
      <c r="E137" s="77">
        <v>1</v>
      </c>
      <c r="F137" s="77">
        <v>40</v>
      </c>
      <c r="G137" s="87">
        <f t="shared" si="22"/>
        <v>40</v>
      </c>
      <c r="H137" s="87"/>
      <c r="I137" s="87"/>
      <c r="J137" s="87"/>
      <c r="K137" s="87"/>
      <c r="L137" s="87"/>
      <c r="M137" s="87"/>
      <c r="N137" s="87"/>
      <c r="O137" s="87"/>
      <c r="P137" s="115"/>
      <c r="Q137" s="115"/>
      <c r="R137" s="115"/>
      <c r="S137" s="115"/>
      <c r="T137" s="87"/>
      <c r="U137" s="87"/>
      <c r="V137" s="115"/>
      <c r="W137" s="115"/>
      <c r="X137" s="87"/>
      <c r="Y137" s="87">
        <f t="shared" si="24"/>
        <v>0</v>
      </c>
      <c r="Z137" s="87"/>
      <c r="AA137" s="87">
        <f t="shared" si="25"/>
        <v>0</v>
      </c>
      <c r="AB137" s="199" t="s">
        <v>667</v>
      </c>
      <c r="AC137" s="143">
        <f t="shared" si="23"/>
        <v>40</v>
      </c>
    </row>
    <row r="138" customHeight="1" spans="1:29">
      <c r="A138" s="79">
        <v>6</v>
      </c>
      <c r="B138" s="77" t="s">
        <v>668</v>
      </c>
      <c r="C138" s="79"/>
      <c r="D138" s="79" t="s">
        <v>325</v>
      </c>
      <c r="E138" s="77">
        <v>1</v>
      </c>
      <c r="F138" s="77">
        <v>20</v>
      </c>
      <c r="G138" s="87">
        <f t="shared" si="22"/>
        <v>20</v>
      </c>
      <c r="H138" s="87"/>
      <c r="I138" s="87"/>
      <c r="J138" s="87"/>
      <c r="K138" s="87"/>
      <c r="L138" s="87"/>
      <c r="M138" s="87"/>
      <c r="N138" s="87"/>
      <c r="O138" s="87"/>
      <c r="P138" s="115"/>
      <c r="Q138" s="115"/>
      <c r="R138" s="115"/>
      <c r="S138" s="115"/>
      <c r="T138" s="87"/>
      <c r="U138" s="87"/>
      <c r="V138" s="115"/>
      <c r="W138" s="115"/>
      <c r="X138" s="87"/>
      <c r="Y138" s="87">
        <f t="shared" si="24"/>
        <v>0</v>
      </c>
      <c r="Z138" s="87"/>
      <c r="AA138" s="87">
        <f t="shared" si="25"/>
        <v>0</v>
      </c>
      <c r="AB138" s="147" t="s">
        <v>667</v>
      </c>
      <c r="AC138" s="143">
        <f t="shared" si="23"/>
        <v>20</v>
      </c>
    </row>
    <row r="139" customHeight="1" spans="1:29">
      <c r="A139" s="79">
        <v>7</v>
      </c>
      <c r="B139" s="77" t="s">
        <v>669</v>
      </c>
      <c r="C139" s="79"/>
      <c r="D139" s="79" t="s">
        <v>325</v>
      </c>
      <c r="E139" s="77">
        <v>1</v>
      </c>
      <c r="F139" s="77">
        <v>20</v>
      </c>
      <c r="G139" s="87">
        <f t="shared" si="22"/>
        <v>20</v>
      </c>
      <c r="H139" s="87"/>
      <c r="I139" s="87"/>
      <c r="J139" s="87"/>
      <c r="K139" s="87"/>
      <c r="L139" s="87"/>
      <c r="M139" s="87"/>
      <c r="N139" s="87"/>
      <c r="O139" s="87"/>
      <c r="P139" s="115"/>
      <c r="Q139" s="115"/>
      <c r="R139" s="115"/>
      <c r="S139" s="115"/>
      <c r="T139" s="87"/>
      <c r="U139" s="87"/>
      <c r="V139" s="115"/>
      <c r="W139" s="115"/>
      <c r="X139" s="87"/>
      <c r="Y139" s="87">
        <f t="shared" si="24"/>
        <v>0</v>
      </c>
      <c r="Z139" s="87"/>
      <c r="AA139" s="87">
        <f t="shared" si="25"/>
        <v>0</v>
      </c>
      <c r="AB139" s="147" t="s">
        <v>670</v>
      </c>
      <c r="AC139" s="143">
        <f t="shared" si="23"/>
        <v>20</v>
      </c>
    </row>
    <row r="140" customHeight="1" spans="1:29">
      <c r="A140" s="79">
        <v>8</v>
      </c>
      <c r="B140" s="77" t="s">
        <v>671</v>
      </c>
      <c r="C140" s="79"/>
      <c r="D140" s="79" t="s">
        <v>325</v>
      </c>
      <c r="E140" s="77">
        <v>1</v>
      </c>
      <c r="F140" s="77">
        <v>40</v>
      </c>
      <c r="G140" s="87">
        <f t="shared" si="22"/>
        <v>40</v>
      </c>
      <c r="H140" s="87"/>
      <c r="I140" s="87"/>
      <c r="J140" s="87"/>
      <c r="K140" s="87"/>
      <c r="L140" s="87"/>
      <c r="M140" s="87"/>
      <c r="N140" s="87"/>
      <c r="O140" s="87"/>
      <c r="P140" s="115"/>
      <c r="Q140" s="115"/>
      <c r="R140" s="115"/>
      <c r="S140" s="115"/>
      <c r="T140" s="87"/>
      <c r="U140" s="87"/>
      <c r="V140" s="115"/>
      <c r="W140" s="115"/>
      <c r="X140" s="87"/>
      <c r="Y140" s="87">
        <f t="shared" si="24"/>
        <v>0</v>
      </c>
      <c r="Z140" s="87"/>
      <c r="AA140" s="87">
        <f t="shared" si="25"/>
        <v>0</v>
      </c>
      <c r="AB140" s="147" t="s">
        <v>672</v>
      </c>
      <c r="AC140" s="143">
        <f t="shared" si="23"/>
        <v>40</v>
      </c>
    </row>
    <row r="141" customHeight="1" spans="1:29">
      <c r="A141" s="79">
        <v>9</v>
      </c>
      <c r="B141" s="77" t="s">
        <v>673</v>
      </c>
      <c r="C141" s="79" t="s">
        <v>674</v>
      </c>
      <c r="D141" s="79" t="s">
        <v>325</v>
      </c>
      <c r="E141" s="77">
        <v>1</v>
      </c>
      <c r="F141" s="77">
        <v>15</v>
      </c>
      <c r="G141" s="87">
        <f t="shared" si="22"/>
        <v>15</v>
      </c>
      <c r="H141" s="87"/>
      <c r="I141" s="87"/>
      <c r="J141" s="87"/>
      <c r="K141" s="87">
        <v>11.256854</v>
      </c>
      <c r="L141" s="87"/>
      <c r="M141" s="87"/>
      <c r="N141" s="87"/>
      <c r="O141" s="87"/>
      <c r="P141" s="115"/>
      <c r="Q141" s="115"/>
      <c r="R141" s="115"/>
      <c r="S141" s="115"/>
      <c r="T141" s="87"/>
      <c r="U141" s="87"/>
      <c r="V141" s="115"/>
      <c r="W141" s="115"/>
      <c r="X141" s="87"/>
      <c r="Y141" s="87">
        <f t="shared" si="24"/>
        <v>11.256854</v>
      </c>
      <c r="Z141" s="87"/>
      <c r="AA141" s="87">
        <f t="shared" si="25"/>
        <v>0</v>
      </c>
      <c r="AB141" s="142" t="s">
        <v>675</v>
      </c>
      <c r="AC141" s="143">
        <f t="shared" si="23"/>
        <v>3.743146</v>
      </c>
    </row>
    <row r="142" customHeight="1" spans="1:29">
      <c r="A142" s="195" t="s">
        <v>676</v>
      </c>
      <c r="B142" s="169" t="s">
        <v>677</v>
      </c>
      <c r="C142" s="139"/>
      <c r="D142" s="169"/>
      <c r="E142" s="169"/>
      <c r="F142" s="169"/>
      <c r="G142" s="170">
        <v>72.56</v>
      </c>
      <c r="H142" s="170"/>
      <c r="I142" s="170">
        <v>0</v>
      </c>
      <c r="J142" s="170"/>
      <c r="K142" s="170">
        <v>0</v>
      </c>
      <c r="L142" s="170"/>
      <c r="M142" s="170"/>
      <c r="N142" s="170"/>
      <c r="O142" s="170"/>
      <c r="P142" s="180"/>
      <c r="Q142" s="180"/>
      <c r="R142" s="180"/>
      <c r="S142" s="180"/>
      <c r="T142" s="170"/>
      <c r="U142" s="170"/>
      <c r="V142" s="180"/>
      <c r="W142" s="180"/>
      <c r="X142" s="170"/>
      <c r="Y142" s="87">
        <f t="shared" si="24"/>
        <v>0</v>
      </c>
      <c r="Z142" s="87"/>
      <c r="AA142" s="87">
        <f t="shared" si="25"/>
        <v>0</v>
      </c>
      <c r="AB142" s="142"/>
      <c r="AC142" s="143">
        <f t="shared" si="23"/>
        <v>72.56</v>
      </c>
    </row>
    <row r="143" customHeight="1" spans="1:29">
      <c r="A143" s="86"/>
      <c r="B143" s="97" t="s">
        <v>246</v>
      </c>
      <c r="C143" s="97"/>
      <c r="D143" s="97"/>
      <c r="E143" s="97"/>
      <c r="F143" s="97"/>
      <c r="G143" s="196">
        <f>SUM(G6,G27,G76,G90,G95,G98,G99,G100,G102,G132,G142)</f>
        <v>2000.0015</v>
      </c>
      <c r="H143" s="196"/>
      <c r="I143" s="196">
        <f>SUM(I6,I27,I76,I90,I95,I98,I99,I100,I102,I132,I142)</f>
        <v>54.801786</v>
      </c>
      <c r="J143" s="196"/>
      <c r="K143" s="196">
        <f>SUM(K6,K27,K76,K90,K95,K98,K99,K100,K102,K132,K142)</f>
        <v>62.573783</v>
      </c>
      <c r="L143" s="196"/>
      <c r="M143" s="196">
        <f>SUM(M6,M27,M76,M90,M95,M98,M99,M100,M102,M132,M142)</f>
        <v>62.430846</v>
      </c>
      <c r="N143" s="196"/>
      <c r="O143" s="196">
        <f>SUM(O6,O27,O76,O90,O95,O98,O99,O100,O102,O132,O142)</f>
        <v>81.316444</v>
      </c>
      <c r="P143" s="197"/>
      <c r="Q143" s="197">
        <f>SUM(Q6,Q27,Q76,Q90,Q95,Q98,Q99,Q100,Q102,Q132,Q142)</f>
        <v>124.5434</v>
      </c>
      <c r="R143" s="197"/>
      <c r="S143" s="197">
        <f>SUM(S6,S27,S76,S90,S95,S98,S99,S100,S102,S132,S142)</f>
        <v>107.999177</v>
      </c>
      <c r="T143" s="196"/>
      <c r="U143" s="196">
        <f>SUM(U6,U27,U76,U90,U95,U98,U99,U100,U102,U132,U142)</f>
        <v>76.369019</v>
      </c>
      <c r="V143" s="197"/>
      <c r="W143" s="197">
        <f>SUM(W6,W27,W76,W90,W95,W98,W99,W100,W102,W132,W142)</f>
        <v>137.97954</v>
      </c>
      <c r="X143" s="196"/>
      <c r="Y143" s="87">
        <f t="shared" si="24"/>
        <v>708.013995</v>
      </c>
      <c r="Z143" s="87"/>
      <c r="AA143" s="87">
        <f t="shared" si="25"/>
        <v>313.859021</v>
      </c>
      <c r="AB143" s="200"/>
      <c r="AC143" s="143">
        <f t="shared" si="23"/>
        <v>1291.987505</v>
      </c>
    </row>
  </sheetData>
  <mergeCells count="25">
    <mergeCell ref="A1:AB1"/>
    <mergeCell ref="A2:D2"/>
    <mergeCell ref="H3:I3"/>
    <mergeCell ref="J3:K3"/>
    <mergeCell ref="L3:M3"/>
    <mergeCell ref="N3:O3"/>
    <mergeCell ref="P3:Q3"/>
    <mergeCell ref="R3:S3"/>
    <mergeCell ref="T3:U3"/>
    <mergeCell ref="V3:W3"/>
    <mergeCell ref="X3:Y3"/>
    <mergeCell ref="Z3:AA3"/>
    <mergeCell ref="A3:A4"/>
    <mergeCell ref="A13:A23"/>
    <mergeCell ref="A35:A36"/>
    <mergeCell ref="B3:B4"/>
    <mergeCell ref="B13:B23"/>
    <mergeCell ref="B35:B36"/>
    <mergeCell ref="C3:C4"/>
    <mergeCell ref="D3:D4"/>
    <mergeCell ref="E3:E4"/>
    <mergeCell ref="F3:F4"/>
    <mergeCell ref="G3:G4"/>
    <mergeCell ref="AB3:AB4"/>
    <mergeCell ref="AB35:AB36"/>
  </mergeCells>
  <printOptions horizontalCentered="1"/>
  <pageMargins left="0.747916666666667" right="0.747916666666667" top="0.984027777777778" bottom="0.984027777777778" header="0.511805555555556" footer="0.511805555555556"/>
  <pageSetup paperSize="9" scale="80" orientation="landscape"/>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1:H12"/>
  <sheetViews>
    <sheetView workbookViewId="0">
      <pane xSplit="3" ySplit="3" topLeftCell="D4" activePane="bottomRight" state="frozen"/>
      <selection/>
      <selection pane="topRight"/>
      <selection pane="bottomLeft"/>
      <selection pane="bottomRight" activeCell="A5" sqref="A5:G6"/>
    </sheetView>
  </sheetViews>
  <sheetFormatPr defaultColWidth="9" defaultRowHeight="14.25" outlineLevelCol="7"/>
  <cols>
    <col min="2" max="2" width="12.75" customWidth="1"/>
    <col min="3" max="3" width="11.875" hidden="1" customWidth="1"/>
    <col min="4" max="4" width="9.625" customWidth="1"/>
    <col min="5" max="5" width="9.875" customWidth="1"/>
    <col min="6" max="6" width="8.375" customWidth="1"/>
    <col min="7" max="7" width="65.375" customWidth="1"/>
    <col min="8" max="8" width="56.625" hidden="1" customWidth="1"/>
  </cols>
  <sheetData>
    <row r="1" ht="20.25" spans="1:7">
      <c r="A1" s="42" t="s">
        <v>678</v>
      </c>
      <c r="B1" s="42"/>
      <c r="C1" s="42"/>
      <c r="D1" s="42"/>
      <c r="E1" s="42"/>
      <c r="F1" s="43"/>
      <c r="G1" s="42"/>
    </row>
    <row r="2" spans="1:7">
      <c r="A2" s="44" t="s">
        <v>679</v>
      </c>
      <c r="B2" s="44"/>
      <c r="C2" s="45"/>
      <c r="D2" s="46"/>
      <c r="E2" s="46"/>
      <c r="F2" s="47"/>
      <c r="G2" s="48" t="s">
        <v>284</v>
      </c>
    </row>
    <row r="3" ht="24" spans="1:7">
      <c r="A3" s="49" t="s">
        <v>256</v>
      </c>
      <c r="B3" s="49" t="s">
        <v>285</v>
      </c>
      <c r="C3" s="49" t="s">
        <v>286</v>
      </c>
      <c r="D3" s="49" t="s">
        <v>287</v>
      </c>
      <c r="E3" s="49" t="s">
        <v>288</v>
      </c>
      <c r="F3" s="50" t="s">
        <v>290</v>
      </c>
      <c r="G3" s="49" t="s">
        <v>28</v>
      </c>
    </row>
    <row r="4" spans="1:7">
      <c r="A4" s="51" t="s">
        <v>246</v>
      </c>
      <c r="B4" s="52"/>
      <c r="C4" s="52"/>
      <c r="D4" s="51"/>
      <c r="E4" s="51"/>
      <c r="F4" s="53">
        <f>SUM(F5:F6)</f>
        <v>400</v>
      </c>
      <c r="G4" s="54"/>
    </row>
    <row r="5" ht="144.75" customHeight="1" spans="1:8">
      <c r="A5" s="55">
        <v>1</v>
      </c>
      <c r="B5" s="56" t="s">
        <v>680</v>
      </c>
      <c r="C5" s="52"/>
      <c r="D5" s="51" t="s">
        <v>325</v>
      </c>
      <c r="E5" s="51">
        <v>1</v>
      </c>
      <c r="F5" s="57">
        <v>200</v>
      </c>
      <c r="G5" s="58" t="s">
        <v>681</v>
      </c>
      <c r="H5" s="58" t="s">
        <v>682</v>
      </c>
    </row>
    <row r="6" ht="58.5" customHeight="1" spans="1:7">
      <c r="A6" s="55">
        <v>2</v>
      </c>
      <c r="B6" s="56" t="s">
        <v>683</v>
      </c>
      <c r="C6" s="52"/>
      <c r="D6" s="51" t="s">
        <v>325</v>
      </c>
      <c r="E6" s="51">
        <v>1</v>
      </c>
      <c r="F6" s="57">
        <v>200</v>
      </c>
      <c r="G6" s="58" t="s">
        <v>684</v>
      </c>
    </row>
    <row r="7" ht="16.5" customHeight="1"/>
    <row r="8" spans="2:6">
      <c r="B8" s="59"/>
      <c r="F8" s="60"/>
    </row>
    <row r="9" spans="6:6">
      <c r="F9" s="60"/>
    </row>
    <row r="10" spans="2:6">
      <c r="B10" s="61"/>
      <c r="F10" s="60"/>
    </row>
    <row r="11" spans="6:6">
      <c r="F11" s="60"/>
    </row>
    <row r="12" spans="2:6">
      <c r="B12" s="61"/>
      <c r="F12" s="60"/>
    </row>
  </sheetData>
  <mergeCells count="1">
    <mergeCell ref="A1:G1"/>
  </mergeCells>
  <pageMargins left="0.747916666666667" right="0.747916666666667" top="0.984027777777778" bottom="0.984027777777778" header="0.511805555555556" footer="0.511805555555556"/>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6"/>
  <sheetViews>
    <sheetView workbookViewId="0">
      <pane xSplit="3" ySplit="4" topLeftCell="D5" activePane="bottomRight" state="frozen"/>
      <selection/>
      <selection pane="topRight"/>
      <selection pane="bottomLeft"/>
      <selection pane="bottomRight" activeCell="C5" sqref="C5"/>
    </sheetView>
  </sheetViews>
  <sheetFormatPr defaultColWidth="9" defaultRowHeight="14.25"/>
  <cols>
    <col min="1" max="1" width="7.875" customWidth="1"/>
    <col min="3" max="3" width="14" customWidth="1"/>
    <col min="4" max="4" width="7.875" customWidth="1"/>
  </cols>
  <sheetData>
    <row r="1" ht="26.25" customHeight="1" spans="1:15">
      <c r="A1" s="1" t="s">
        <v>685</v>
      </c>
      <c r="B1" s="1"/>
      <c r="C1" s="1"/>
      <c r="D1" s="1"/>
      <c r="E1" s="1"/>
      <c r="F1" s="1"/>
      <c r="G1" s="1"/>
      <c r="H1" s="1"/>
      <c r="I1" s="1"/>
      <c r="J1" s="1"/>
      <c r="K1" s="1"/>
      <c r="L1" s="1"/>
      <c r="M1" s="1"/>
      <c r="N1" s="1"/>
      <c r="O1" s="1"/>
    </row>
    <row r="2" spans="1:15">
      <c r="A2" s="2" t="s">
        <v>686</v>
      </c>
      <c r="B2" s="2"/>
      <c r="C2" s="2"/>
      <c r="D2" s="2"/>
      <c r="E2" s="2"/>
      <c r="F2" s="2"/>
      <c r="G2" s="2"/>
      <c r="H2" s="3"/>
      <c r="I2" s="3"/>
      <c r="J2" s="34" t="s">
        <v>284</v>
      </c>
      <c r="K2" s="34"/>
      <c r="L2" s="34"/>
      <c r="M2" s="34"/>
      <c r="N2" s="34"/>
      <c r="O2" s="34"/>
    </row>
    <row r="3" spans="1:15">
      <c r="A3" s="4" t="s">
        <v>256</v>
      </c>
      <c r="B3" s="4" t="s">
        <v>687</v>
      </c>
      <c r="C3" s="4" t="s">
        <v>688</v>
      </c>
      <c r="D3" s="5" t="s">
        <v>168</v>
      </c>
      <c r="E3" s="6"/>
      <c r="F3" s="6"/>
      <c r="G3" s="6"/>
      <c r="H3" s="5" t="s">
        <v>167</v>
      </c>
      <c r="I3" s="6"/>
      <c r="J3" s="6"/>
      <c r="K3" s="6"/>
      <c r="L3" s="35"/>
      <c r="M3" s="4" t="s">
        <v>689</v>
      </c>
      <c r="N3" s="4"/>
      <c r="O3" s="4" t="s">
        <v>28</v>
      </c>
    </row>
    <row r="4" spans="1:15">
      <c r="A4" s="4"/>
      <c r="B4" s="4"/>
      <c r="C4" s="4"/>
      <c r="D4" s="4" t="s">
        <v>690</v>
      </c>
      <c r="E4" s="4" t="s">
        <v>691</v>
      </c>
      <c r="F4" s="4" t="s">
        <v>692</v>
      </c>
      <c r="G4" s="7" t="s">
        <v>693</v>
      </c>
      <c r="H4" s="4" t="s">
        <v>690</v>
      </c>
      <c r="I4" s="4" t="s">
        <v>691</v>
      </c>
      <c r="J4" s="4" t="s">
        <v>692</v>
      </c>
      <c r="K4" s="7" t="s">
        <v>693</v>
      </c>
      <c r="L4" s="4" t="s">
        <v>694</v>
      </c>
      <c r="M4" s="4" t="s">
        <v>692</v>
      </c>
      <c r="N4" s="4" t="s">
        <v>695</v>
      </c>
      <c r="O4" s="4"/>
    </row>
    <row r="5" spans="1:15">
      <c r="A5" s="8">
        <v>1</v>
      </c>
      <c r="B5" s="8" t="s">
        <v>696</v>
      </c>
      <c r="C5" s="9">
        <f>7.432992+3.400063+8.0999+6.6+5.8+5.5+2.5196+1.1</f>
        <v>40.452555</v>
      </c>
      <c r="D5" s="10">
        <v>0</v>
      </c>
      <c r="E5" s="11">
        <f>C5*7.5</f>
        <v>303.3941625</v>
      </c>
      <c r="F5" s="12" t="e">
        <f>#REF!</f>
        <v>#REF!</v>
      </c>
      <c r="G5" s="13" t="e">
        <f>D5+E5-F5</f>
        <v>#REF!</v>
      </c>
      <c r="H5" s="12">
        <v>0</v>
      </c>
      <c r="I5" s="12">
        <f>C5*50</f>
        <v>2022.62775</v>
      </c>
      <c r="J5" s="12" t="e">
        <f>#REF!</f>
        <v>#REF!</v>
      </c>
      <c r="K5" s="13" t="e">
        <f>H5+I5-J5</f>
        <v>#REF!</v>
      </c>
      <c r="L5" s="12">
        <v>0</v>
      </c>
      <c r="M5" s="12">
        <f>'[1]2018年大修费'!X5</f>
        <v>27.7315</v>
      </c>
      <c r="N5" s="12">
        <f>M5/C5</f>
        <v>0.685531482498448</v>
      </c>
      <c r="O5" s="36"/>
    </row>
    <row r="7" spans="5:14">
      <c r="E7" s="14">
        <f>SUM(D5,H5)</f>
        <v>0</v>
      </c>
      <c r="F7" s="15">
        <f>SUM(E5,I5)</f>
        <v>2326.0219125</v>
      </c>
      <c r="G7" s="16">
        <f>SUM(E7:F7)</f>
        <v>2326.0219125</v>
      </c>
      <c r="H7" s="15" t="e">
        <f>SUM(F5,J5)</f>
        <v>#REF!</v>
      </c>
      <c r="I7" s="15" t="e">
        <f>G7-H7</f>
        <v>#REF!</v>
      </c>
      <c r="N7" s="15" t="e">
        <f>SUM(M5,J5,F5)</f>
        <v>#REF!</v>
      </c>
    </row>
    <row r="11" ht="19.5" spans="1:12">
      <c r="A11" s="17" t="s">
        <v>697</v>
      </c>
      <c r="B11" s="17"/>
      <c r="C11" s="17"/>
      <c r="D11" s="17"/>
      <c r="E11" s="17"/>
      <c r="F11" s="17"/>
      <c r="G11" s="17"/>
      <c r="H11" s="17"/>
      <c r="I11" s="17"/>
      <c r="J11" s="17"/>
      <c r="K11" s="17"/>
      <c r="L11" s="37"/>
    </row>
    <row r="12" ht="23.25" spans="1:12">
      <c r="A12" s="18" t="s">
        <v>22</v>
      </c>
      <c r="B12" s="19" t="s">
        <v>698</v>
      </c>
      <c r="C12" s="20" t="s">
        <v>690</v>
      </c>
      <c r="D12" s="21"/>
      <c r="E12" s="22" t="s">
        <v>699</v>
      </c>
      <c r="F12" s="19" t="s">
        <v>700</v>
      </c>
      <c r="G12" s="19" t="s">
        <v>701</v>
      </c>
      <c r="H12" s="19" t="s">
        <v>702</v>
      </c>
      <c r="I12" s="19" t="s">
        <v>703</v>
      </c>
      <c r="J12" s="19" t="s">
        <v>704</v>
      </c>
      <c r="K12" s="19" t="s">
        <v>705</v>
      </c>
      <c r="L12" s="38"/>
    </row>
    <row r="13" ht="15" spans="1:12">
      <c r="A13" s="23" t="s">
        <v>168</v>
      </c>
      <c r="B13" s="24">
        <v>300</v>
      </c>
      <c r="C13" s="25">
        <v>0</v>
      </c>
      <c r="D13" s="26"/>
      <c r="E13" s="27">
        <v>7.5</v>
      </c>
      <c r="F13" s="24">
        <f>E5</f>
        <v>303.3941625</v>
      </c>
      <c r="G13" s="28">
        <f>C13+F13</f>
        <v>303.3941625</v>
      </c>
      <c r="H13" s="28" t="e">
        <f>#REF!</f>
        <v>#REF!</v>
      </c>
      <c r="I13" s="24">
        <f>40*7.5</f>
        <v>300</v>
      </c>
      <c r="J13" s="24">
        <v>300</v>
      </c>
      <c r="K13" s="24">
        <f>B13</f>
        <v>300</v>
      </c>
      <c r="L13" s="39"/>
    </row>
    <row r="14" ht="15" spans="1:12">
      <c r="A14" s="23" t="s">
        <v>167</v>
      </c>
      <c r="B14" s="24">
        <v>2000</v>
      </c>
      <c r="C14" s="25">
        <v>0</v>
      </c>
      <c r="D14" s="26"/>
      <c r="E14" s="27">
        <f>50*1</f>
        <v>50</v>
      </c>
      <c r="F14" s="24">
        <f>I5</f>
        <v>2022.62775</v>
      </c>
      <c r="G14" s="28">
        <f>C14+F14</f>
        <v>2022.62775</v>
      </c>
      <c r="H14" s="28" t="e">
        <f>#REF!</f>
        <v>#REF!</v>
      </c>
      <c r="I14" s="24">
        <f>40*50</f>
        <v>2000</v>
      </c>
      <c r="J14" s="24">
        <v>2000</v>
      </c>
      <c r="K14" s="24">
        <f>B14</f>
        <v>2000</v>
      </c>
      <c r="L14" s="39"/>
    </row>
    <row r="15" ht="15" spans="1:12">
      <c r="A15" s="23" t="s">
        <v>689</v>
      </c>
      <c r="B15" s="29">
        <v>200</v>
      </c>
      <c r="C15" s="30"/>
      <c r="D15" s="31"/>
      <c r="E15" s="32"/>
      <c r="F15" s="29"/>
      <c r="G15" s="29"/>
      <c r="H15" s="33">
        <f>M5</f>
        <v>27.7315</v>
      </c>
      <c r="I15" s="29"/>
      <c r="J15" s="29">
        <v>200</v>
      </c>
      <c r="K15" s="29">
        <f>B15</f>
        <v>200</v>
      </c>
      <c r="L15" s="40"/>
    </row>
    <row r="16" spans="14:14">
      <c r="N16" s="41">
        <f>202499/2.5</f>
        <v>80999.6</v>
      </c>
    </row>
  </sheetData>
  <mergeCells count="15">
    <mergeCell ref="A1:O1"/>
    <mergeCell ref="A2:G2"/>
    <mergeCell ref="J2:O2"/>
    <mergeCell ref="D3:G3"/>
    <mergeCell ref="H3:L3"/>
    <mergeCell ref="M3:N3"/>
    <mergeCell ref="A11:K11"/>
    <mergeCell ref="C12:D12"/>
    <mergeCell ref="C13:D13"/>
    <mergeCell ref="C14:D14"/>
    <mergeCell ref="C15:D15"/>
    <mergeCell ref="A3:A4"/>
    <mergeCell ref="B3:B4"/>
    <mergeCell ref="C3:C4"/>
    <mergeCell ref="O3:O4"/>
  </mergeCells>
  <pageMargins left="0.708333333333333" right="0.708333333333333" top="0.747916666666667" bottom="0.747916666666667" header="0.314583333333333" footer="0.314583333333333"/>
  <pageSetup paperSize="9" scale="9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workbookViewId="0">
      <selection activeCell="Q6" sqref="Q6"/>
    </sheetView>
  </sheetViews>
  <sheetFormatPr defaultColWidth="9" defaultRowHeight="14.25" outlineLevelCol="7"/>
  <sheetData>
    <row r="1" ht="45.75" customHeight="1" spans="1:8">
      <c r="A1" s="506" t="s">
        <v>16</v>
      </c>
      <c r="B1" s="506"/>
      <c r="C1" s="506"/>
      <c r="D1" s="506"/>
      <c r="E1" s="506"/>
      <c r="F1" s="506"/>
      <c r="G1" s="506"/>
      <c r="H1" s="506"/>
    </row>
    <row r="2" ht="96" customHeight="1" spans="1:8">
      <c r="A2" s="506" t="s">
        <v>17</v>
      </c>
      <c r="B2" s="506"/>
      <c r="C2" s="506"/>
      <c r="D2" s="506"/>
      <c r="E2" s="506"/>
      <c r="F2" s="506"/>
      <c r="G2" s="506"/>
      <c r="H2" s="506"/>
    </row>
    <row r="3" ht="87.75" customHeight="1" spans="1:8">
      <c r="A3" s="506" t="s">
        <v>18</v>
      </c>
      <c r="B3" s="506"/>
      <c r="C3" s="506"/>
      <c r="D3" s="506"/>
      <c r="E3" s="506"/>
      <c r="F3" s="506"/>
      <c r="G3" s="506"/>
      <c r="H3" s="506"/>
    </row>
    <row r="4" ht="31.5" customHeight="1" spans="1:8">
      <c r="A4" s="507" t="s">
        <v>19</v>
      </c>
      <c r="B4" s="507"/>
      <c r="C4" s="507"/>
      <c r="D4" s="507"/>
      <c r="E4" s="507"/>
      <c r="F4" s="507"/>
      <c r="G4" s="507"/>
      <c r="H4" s="507"/>
    </row>
    <row r="5" ht="60.75" customHeight="1" spans="1:8">
      <c r="A5" s="506" t="s">
        <v>20</v>
      </c>
      <c r="B5" s="506"/>
      <c r="C5" s="506"/>
      <c r="D5" s="506"/>
      <c r="E5" s="506"/>
      <c r="F5" s="506"/>
      <c r="G5" s="506"/>
      <c r="H5" s="506"/>
    </row>
    <row r="6" ht="52.5" customHeight="1" spans="1:8">
      <c r="A6" s="507" t="s">
        <v>21</v>
      </c>
      <c r="B6" s="507"/>
      <c r="C6" s="507"/>
      <c r="D6" s="507"/>
      <c r="E6" s="507"/>
      <c r="F6" s="507"/>
      <c r="G6" s="507"/>
      <c r="H6" s="507"/>
    </row>
    <row r="10" spans="1:1">
      <c r="A10" s="508"/>
    </row>
  </sheetData>
  <mergeCells count="6">
    <mergeCell ref="A1:H1"/>
    <mergeCell ref="A2:H2"/>
    <mergeCell ref="A3:H3"/>
    <mergeCell ref="A4:H4"/>
    <mergeCell ref="A5:H5"/>
    <mergeCell ref="A6:H6"/>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2:W44"/>
  <sheetViews>
    <sheetView zoomScale="90" zoomScaleNormal="90" workbookViewId="0">
      <pane xSplit="2" ySplit="5" topLeftCell="C9" activePane="bottomRight" state="frozen"/>
      <selection/>
      <selection pane="topRight"/>
      <selection pane="bottomLeft"/>
      <selection pane="bottomRight" activeCell="O30" sqref="O30"/>
    </sheetView>
  </sheetViews>
  <sheetFormatPr defaultColWidth="9" defaultRowHeight="14.25"/>
  <cols>
    <col min="1" max="1" width="4.875" customWidth="1"/>
    <col min="2" max="2" width="20.375" customWidth="1"/>
    <col min="3" max="3" width="11.125" customWidth="1"/>
    <col min="4" max="4" width="8.375" customWidth="1"/>
    <col min="5" max="5" width="11.125" customWidth="1"/>
    <col min="6" max="6" width="8.375" customWidth="1"/>
    <col min="7" max="7" width="11.125" customWidth="1"/>
    <col min="8" max="8" width="8.375" customWidth="1"/>
    <col min="9" max="9" width="11.125" customWidth="1"/>
    <col min="10" max="10" width="8.375" customWidth="1"/>
    <col min="11" max="11" width="11.125" customWidth="1"/>
    <col min="12" max="12" width="6.375" customWidth="1"/>
    <col min="13" max="13" width="8.375" customWidth="1"/>
    <col min="14" max="14" width="5.5" customWidth="1"/>
    <col min="15" max="15" width="11.125" customWidth="1"/>
    <col min="16" max="16" width="7.5" customWidth="1"/>
    <col min="17" max="17" width="8.375" customWidth="1"/>
    <col min="18" max="18" width="5.5" customWidth="1"/>
    <col min="19" max="19" width="11.125" customWidth="1"/>
    <col min="20" max="20" width="8" customWidth="1"/>
    <col min="21" max="21" width="8.375" customWidth="1"/>
    <col min="22" max="22" width="5.5" customWidth="1"/>
    <col min="23" max="23" width="4.625" customWidth="1"/>
    <col min="25" max="25" width="11.5" customWidth="1"/>
    <col min="26" max="26" width="12.625"/>
  </cols>
  <sheetData>
    <row r="2" ht="15"/>
    <row r="3" spans="1:23">
      <c r="A3" s="459" t="s">
        <v>22</v>
      </c>
      <c r="B3" s="460"/>
      <c r="C3" s="461" t="s">
        <v>23</v>
      </c>
      <c r="D3" s="462"/>
      <c r="E3" s="462"/>
      <c r="F3" s="462"/>
      <c r="G3" s="462"/>
      <c r="H3" s="462"/>
      <c r="I3" s="489" t="s">
        <v>24</v>
      </c>
      <c r="J3" s="489"/>
      <c r="K3" s="489" t="s">
        <v>25</v>
      </c>
      <c r="L3" s="489"/>
      <c r="M3" s="489"/>
      <c r="N3" s="489"/>
      <c r="O3" s="489" t="s">
        <v>26</v>
      </c>
      <c r="P3" s="489"/>
      <c r="Q3" s="489"/>
      <c r="R3" s="489"/>
      <c r="S3" s="489" t="s">
        <v>27</v>
      </c>
      <c r="T3" s="489"/>
      <c r="U3" s="489"/>
      <c r="V3" s="489"/>
      <c r="W3" s="497" t="s">
        <v>28</v>
      </c>
    </row>
    <row r="4" spans="1:23">
      <c r="A4" s="463"/>
      <c r="B4" s="464"/>
      <c r="C4" s="465" t="s">
        <v>29</v>
      </c>
      <c r="D4" s="466"/>
      <c r="E4" s="467" t="s">
        <v>30</v>
      </c>
      <c r="F4" s="466"/>
      <c r="G4" s="466" t="s">
        <v>31</v>
      </c>
      <c r="H4" s="466"/>
      <c r="I4" s="466"/>
      <c r="J4" s="466"/>
      <c r="K4" s="466"/>
      <c r="L4" s="466"/>
      <c r="M4" s="466"/>
      <c r="N4" s="466"/>
      <c r="O4" s="466"/>
      <c r="P4" s="466"/>
      <c r="Q4" s="466"/>
      <c r="R4" s="466"/>
      <c r="S4" s="466"/>
      <c r="T4" s="466"/>
      <c r="U4" s="466"/>
      <c r="V4" s="466"/>
      <c r="W4" s="498"/>
    </row>
    <row r="5" ht="24" spans="1:23">
      <c r="A5" s="468"/>
      <c r="B5" s="469"/>
      <c r="C5" s="470" t="s">
        <v>32</v>
      </c>
      <c r="D5" s="470" t="s">
        <v>33</v>
      </c>
      <c r="E5" s="470" t="s">
        <v>32</v>
      </c>
      <c r="F5" s="470" t="s">
        <v>33</v>
      </c>
      <c r="G5" s="470" t="s">
        <v>32</v>
      </c>
      <c r="H5" s="470" t="s">
        <v>34</v>
      </c>
      <c r="I5" s="470" t="s">
        <v>32</v>
      </c>
      <c r="J5" s="470" t="s">
        <v>34</v>
      </c>
      <c r="K5" s="470" t="s">
        <v>35</v>
      </c>
      <c r="L5" s="470" t="s">
        <v>36</v>
      </c>
      <c r="M5" s="470" t="s">
        <v>34</v>
      </c>
      <c r="N5" s="470" t="s">
        <v>37</v>
      </c>
      <c r="O5" s="470" t="s">
        <v>35</v>
      </c>
      <c r="P5" s="490" t="s">
        <v>36</v>
      </c>
      <c r="Q5" s="499" t="s">
        <v>34</v>
      </c>
      <c r="R5" s="470" t="s">
        <v>37</v>
      </c>
      <c r="S5" s="470" t="s">
        <v>35</v>
      </c>
      <c r="T5" s="470" t="s">
        <v>36</v>
      </c>
      <c r="U5" s="470" t="s">
        <v>34</v>
      </c>
      <c r="V5" s="470" t="s">
        <v>37</v>
      </c>
      <c r="W5" s="500"/>
    </row>
    <row r="6" spans="1:23">
      <c r="A6" s="471" t="s">
        <v>38</v>
      </c>
      <c r="B6" s="472"/>
      <c r="C6" s="473">
        <v>6.722555</v>
      </c>
      <c r="D6" s="474" t="s">
        <v>39</v>
      </c>
      <c r="E6" s="473">
        <v>6.722555</v>
      </c>
      <c r="F6" s="474" t="s">
        <v>39</v>
      </c>
      <c r="G6" s="473">
        <v>6.722555</v>
      </c>
      <c r="H6" s="474" t="s">
        <v>39</v>
      </c>
      <c r="I6" s="473">
        <v>0.920544</v>
      </c>
      <c r="J6" s="474" t="s">
        <v>39</v>
      </c>
      <c r="K6" s="474">
        <f>C6-E6</f>
        <v>0</v>
      </c>
      <c r="L6" s="491">
        <f>IF(E6=0,"-",K6/E6)</f>
        <v>0</v>
      </c>
      <c r="M6" s="474" t="s">
        <v>39</v>
      </c>
      <c r="N6" s="474" t="s">
        <v>39</v>
      </c>
      <c r="O6" s="474">
        <f>C6-G6</f>
        <v>0</v>
      </c>
      <c r="P6" s="491">
        <f>IF(G6=0,"-",O6/G6)</f>
        <v>0</v>
      </c>
      <c r="Q6" s="474" t="s">
        <v>39</v>
      </c>
      <c r="R6" s="474" t="s">
        <v>39</v>
      </c>
      <c r="S6" s="474">
        <f>I6-G6</f>
        <v>-5.802011</v>
      </c>
      <c r="T6" s="491">
        <f>IF(G6=0,"-",S6/G6)</f>
        <v>-0.863066349029499</v>
      </c>
      <c r="U6" s="474" t="s">
        <v>39</v>
      </c>
      <c r="V6" s="474" t="s">
        <v>39</v>
      </c>
      <c r="W6" s="501"/>
    </row>
    <row r="7" spans="1:23">
      <c r="A7" s="471" t="s">
        <v>40</v>
      </c>
      <c r="B7" s="472"/>
      <c r="C7" s="473">
        <v>0.920544</v>
      </c>
      <c r="D7" s="474" t="s">
        <v>39</v>
      </c>
      <c r="E7" s="473">
        <v>6.722555</v>
      </c>
      <c r="F7" s="474" t="s">
        <v>39</v>
      </c>
      <c r="G7" s="473">
        <v>6.722555</v>
      </c>
      <c r="H7" s="474" t="s">
        <v>39</v>
      </c>
      <c r="I7" s="473">
        <v>0.920544</v>
      </c>
      <c r="J7" s="474" t="s">
        <v>39</v>
      </c>
      <c r="K7" s="474">
        <f t="shared" ref="K7:K44" si="0">C7-E7</f>
        <v>-5.802011</v>
      </c>
      <c r="L7" s="491">
        <f t="shared" ref="L7:L44" si="1">IF(E7=0,"-",K7/E7)</f>
        <v>-0.863066349029499</v>
      </c>
      <c r="M7" s="474" t="s">
        <v>39</v>
      </c>
      <c r="N7" s="474" t="s">
        <v>39</v>
      </c>
      <c r="O7" s="474">
        <f t="shared" ref="O7:O44" si="2">C7-G7</f>
        <v>-5.802011</v>
      </c>
      <c r="P7" s="491">
        <f t="shared" ref="P7:P44" si="3">IF(G7=0,"-",O7/G7)</f>
        <v>-0.863066349029499</v>
      </c>
      <c r="Q7" s="474" t="s">
        <v>39</v>
      </c>
      <c r="R7" s="474" t="s">
        <v>39</v>
      </c>
      <c r="S7" s="474">
        <f t="shared" ref="S7:S44" si="4">I7-G7</f>
        <v>-5.802011</v>
      </c>
      <c r="T7" s="491">
        <f t="shared" ref="T7:T44" si="5">IF(G7=0,"-",S7/G7)</f>
        <v>-0.863066349029499</v>
      </c>
      <c r="U7" s="474" t="s">
        <v>39</v>
      </c>
      <c r="V7" s="474" t="s">
        <v>39</v>
      </c>
      <c r="W7" s="501"/>
    </row>
    <row r="8" spans="1:23">
      <c r="A8" s="471" t="s">
        <v>41</v>
      </c>
      <c r="B8" s="472"/>
      <c r="C8" s="473">
        <v>32.671396</v>
      </c>
      <c r="D8" s="474" t="s">
        <v>39</v>
      </c>
      <c r="E8" s="473">
        <v>65.73</v>
      </c>
      <c r="F8" s="474" t="s">
        <v>39</v>
      </c>
      <c r="G8" s="473">
        <v>60</v>
      </c>
      <c r="H8" s="474" t="s">
        <v>39</v>
      </c>
      <c r="I8" s="473">
        <v>40</v>
      </c>
      <c r="J8" s="474" t="s">
        <v>39</v>
      </c>
      <c r="K8" s="474">
        <f t="shared" si="0"/>
        <v>-33.058604</v>
      </c>
      <c r="L8" s="491">
        <f t="shared" si="1"/>
        <v>-0.502945443480907</v>
      </c>
      <c r="M8" s="474" t="s">
        <v>39</v>
      </c>
      <c r="N8" s="474" t="s">
        <v>39</v>
      </c>
      <c r="O8" s="474">
        <f t="shared" si="2"/>
        <v>-27.328604</v>
      </c>
      <c r="P8" s="491">
        <f t="shared" si="3"/>
        <v>-0.455476733333333</v>
      </c>
      <c r="Q8" s="474" t="s">
        <v>39</v>
      </c>
      <c r="R8" s="474" t="s">
        <v>39</v>
      </c>
      <c r="S8" s="474">
        <f t="shared" si="4"/>
        <v>-20</v>
      </c>
      <c r="T8" s="491">
        <f t="shared" si="5"/>
        <v>-0.333333333333333</v>
      </c>
      <c r="U8" s="474" t="s">
        <v>39</v>
      </c>
      <c r="V8" s="474" t="s">
        <v>39</v>
      </c>
      <c r="W8" s="502"/>
    </row>
    <row r="9" spans="1:23">
      <c r="A9" s="471" t="s">
        <v>42</v>
      </c>
      <c r="B9" s="472"/>
      <c r="C9" s="473">
        <v>38.238007</v>
      </c>
      <c r="D9" s="474" t="s">
        <v>39</v>
      </c>
      <c r="E9" s="473">
        <v>65.73</v>
      </c>
      <c r="F9" s="474" t="s">
        <v>39</v>
      </c>
      <c r="G9" s="473">
        <v>58</v>
      </c>
      <c r="H9" s="474" t="s">
        <v>39</v>
      </c>
      <c r="I9" s="473">
        <v>40</v>
      </c>
      <c r="J9" s="474" t="s">
        <v>39</v>
      </c>
      <c r="K9" s="474">
        <f t="shared" si="0"/>
        <v>-27.491993</v>
      </c>
      <c r="L9" s="491">
        <f t="shared" si="1"/>
        <v>-0.418256397383234</v>
      </c>
      <c r="M9" s="474" t="s">
        <v>39</v>
      </c>
      <c r="N9" s="474" t="s">
        <v>39</v>
      </c>
      <c r="O9" s="474">
        <f t="shared" si="2"/>
        <v>-19.761993</v>
      </c>
      <c r="P9" s="491">
        <f t="shared" si="3"/>
        <v>-0.340724017241379</v>
      </c>
      <c r="Q9" s="474" t="s">
        <v>39</v>
      </c>
      <c r="R9" s="474" t="s">
        <v>39</v>
      </c>
      <c r="S9" s="474">
        <f t="shared" si="4"/>
        <v>-18</v>
      </c>
      <c r="T9" s="491">
        <f t="shared" si="5"/>
        <v>-0.310344827586207</v>
      </c>
      <c r="U9" s="474" t="s">
        <v>39</v>
      </c>
      <c r="V9" s="474" t="s">
        <v>39</v>
      </c>
      <c r="W9" s="502"/>
    </row>
    <row r="10" spans="1:23">
      <c r="A10" s="471" t="s">
        <v>43</v>
      </c>
      <c r="B10" s="472"/>
      <c r="C10" s="475"/>
      <c r="D10" s="474" t="s">
        <v>39</v>
      </c>
      <c r="E10" s="475"/>
      <c r="F10" s="474" t="s">
        <v>39</v>
      </c>
      <c r="G10" s="475"/>
      <c r="H10" s="474" t="s">
        <v>39</v>
      </c>
      <c r="I10" s="475"/>
      <c r="J10" s="474" t="s">
        <v>39</v>
      </c>
      <c r="K10" s="474">
        <f t="shared" si="0"/>
        <v>0</v>
      </c>
      <c r="L10" s="491" t="str">
        <f t="shared" si="1"/>
        <v>-</v>
      </c>
      <c r="M10" s="474" t="s">
        <v>39</v>
      </c>
      <c r="N10" s="474" t="s">
        <v>39</v>
      </c>
      <c r="O10" s="474">
        <f t="shared" si="2"/>
        <v>0</v>
      </c>
      <c r="P10" s="491" t="str">
        <f t="shared" si="3"/>
        <v>-</v>
      </c>
      <c r="Q10" s="474" t="s">
        <v>39</v>
      </c>
      <c r="R10" s="474" t="s">
        <v>39</v>
      </c>
      <c r="S10" s="474">
        <f t="shared" si="4"/>
        <v>0</v>
      </c>
      <c r="T10" s="491" t="str">
        <f t="shared" si="5"/>
        <v>-</v>
      </c>
      <c r="U10" s="474" t="s">
        <v>39</v>
      </c>
      <c r="V10" s="474" t="s">
        <v>39</v>
      </c>
      <c r="W10" s="502"/>
    </row>
    <row r="11" spans="1:23">
      <c r="A11" s="471" t="s">
        <v>44</v>
      </c>
      <c r="B11" s="472"/>
      <c r="C11" s="473">
        <f>C12+C14</f>
        <v>1644</v>
      </c>
      <c r="D11" s="474" t="s">
        <v>39</v>
      </c>
      <c r="E11" s="473">
        <v>4287</v>
      </c>
      <c r="F11" s="474" t="s">
        <v>39</v>
      </c>
      <c r="G11" s="473">
        <v>4243</v>
      </c>
      <c r="H11" s="474" t="s">
        <v>39</v>
      </c>
      <c r="I11" s="473">
        <v>4200</v>
      </c>
      <c r="J11" s="474" t="s">
        <v>39</v>
      </c>
      <c r="K11" s="474">
        <f t="shared" si="0"/>
        <v>-2643</v>
      </c>
      <c r="L11" s="491">
        <f t="shared" si="1"/>
        <v>-0.616515045486354</v>
      </c>
      <c r="M11" s="474" t="s">
        <v>39</v>
      </c>
      <c r="N11" s="474" t="s">
        <v>39</v>
      </c>
      <c r="O11" s="474">
        <f t="shared" si="2"/>
        <v>-2599</v>
      </c>
      <c r="P11" s="491">
        <f t="shared" si="3"/>
        <v>-0.612538298373792</v>
      </c>
      <c r="Q11" s="474" t="s">
        <v>39</v>
      </c>
      <c r="R11" s="474" t="s">
        <v>39</v>
      </c>
      <c r="S11" s="474">
        <f t="shared" si="4"/>
        <v>-43</v>
      </c>
      <c r="T11" s="491">
        <f t="shared" si="5"/>
        <v>-0.0101343389111478</v>
      </c>
      <c r="U11" s="474" t="s">
        <v>39</v>
      </c>
      <c r="V11" s="474" t="s">
        <v>39</v>
      </c>
      <c r="W11" s="502"/>
    </row>
    <row r="12" spans="1:23">
      <c r="A12" s="471"/>
      <c r="B12" s="476" t="s">
        <v>45</v>
      </c>
      <c r="C12" s="473">
        <v>230</v>
      </c>
      <c r="D12" s="474" t="s">
        <v>39</v>
      </c>
      <c r="E12" s="477">
        <v>740</v>
      </c>
      <c r="F12" s="474" t="s">
        <v>39</v>
      </c>
      <c r="G12" s="473"/>
      <c r="H12" s="474" t="s">
        <v>39</v>
      </c>
      <c r="I12" s="473"/>
      <c r="J12" s="474" t="s">
        <v>39</v>
      </c>
      <c r="K12" s="474">
        <f t="shared" si="0"/>
        <v>-510</v>
      </c>
      <c r="L12" s="491">
        <f t="shared" si="1"/>
        <v>-0.689189189189189</v>
      </c>
      <c r="M12" s="474" t="s">
        <v>39</v>
      </c>
      <c r="N12" s="474" t="s">
        <v>39</v>
      </c>
      <c r="O12" s="474">
        <f t="shared" si="2"/>
        <v>230</v>
      </c>
      <c r="P12" s="491" t="str">
        <f t="shared" si="3"/>
        <v>-</v>
      </c>
      <c r="Q12" s="474" t="s">
        <v>39</v>
      </c>
      <c r="R12" s="474" t="s">
        <v>39</v>
      </c>
      <c r="S12" s="474">
        <f t="shared" si="4"/>
        <v>0</v>
      </c>
      <c r="T12" s="491" t="str">
        <f t="shared" si="5"/>
        <v>-</v>
      </c>
      <c r="U12" s="474" t="s">
        <v>39</v>
      </c>
      <c r="V12" s="474" t="s">
        <v>39</v>
      </c>
      <c r="W12" s="502"/>
    </row>
    <row r="13" spans="1:23">
      <c r="A13" s="471"/>
      <c r="B13" s="476" t="s">
        <v>46</v>
      </c>
      <c r="C13" s="473"/>
      <c r="D13" s="474" t="s">
        <v>39</v>
      </c>
      <c r="E13" s="477">
        <v>90</v>
      </c>
      <c r="F13" s="474" t="s">
        <v>39</v>
      </c>
      <c r="G13" s="473"/>
      <c r="H13" s="474" t="s">
        <v>39</v>
      </c>
      <c r="I13" s="473"/>
      <c r="J13" s="474" t="s">
        <v>39</v>
      </c>
      <c r="K13" s="474">
        <f t="shared" si="0"/>
        <v>-90</v>
      </c>
      <c r="L13" s="491">
        <f t="shared" si="1"/>
        <v>-1</v>
      </c>
      <c r="M13" s="474" t="s">
        <v>39</v>
      </c>
      <c r="N13" s="474" t="s">
        <v>39</v>
      </c>
      <c r="O13" s="474">
        <f t="shared" si="2"/>
        <v>0</v>
      </c>
      <c r="P13" s="491" t="str">
        <f t="shared" si="3"/>
        <v>-</v>
      </c>
      <c r="Q13" s="474" t="s">
        <v>39</v>
      </c>
      <c r="R13" s="474" t="s">
        <v>39</v>
      </c>
      <c r="S13" s="474">
        <f t="shared" si="4"/>
        <v>0</v>
      </c>
      <c r="T13" s="491" t="str">
        <f t="shared" si="5"/>
        <v>-</v>
      </c>
      <c r="U13" s="474" t="s">
        <v>39</v>
      </c>
      <c r="V13" s="474" t="s">
        <v>39</v>
      </c>
      <c r="W13" s="502"/>
    </row>
    <row r="14" spans="1:23">
      <c r="A14" s="471"/>
      <c r="B14" s="476" t="s">
        <v>47</v>
      </c>
      <c r="C14" s="473">
        <v>1414</v>
      </c>
      <c r="D14" s="474" t="s">
        <v>39</v>
      </c>
      <c r="E14" s="477">
        <v>3457</v>
      </c>
      <c r="F14" s="474" t="s">
        <v>39</v>
      </c>
      <c r="G14" s="473"/>
      <c r="H14" s="474" t="s">
        <v>39</v>
      </c>
      <c r="I14" s="473"/>
      <c r="J14" s="474" t="s">
        <v>39</v>
      </c>
      <c r="K14" s="474">
        <f t="shared" si="0"/>
        <v>-2043</v>
      </c>
      <c r="L14" s="491">
        <f t="shared" si="1"/>
        <v>-0.590974833670813</v>
      </c>
      <c r="M14" s="474" t="s">
        <v>39</v>
      </c>
      <c r="N14" s="474" t="s">
        <v>39</v>
      </c>
      <c r="O14" s="474">
        <f t="shared" si="2"/>
        <v>1414</v>
      </c>
      <c r="P14" s="491" t="str">
        <f t="shared" si="3"/>
        <v>-</v>
      </c>
      <c r="Q14" s="474" t="s">
        <v>39</v>
      </c>
      <c r="R14" s="474" t="s">
        <v>39</v>
      </c>
      <c r="S14" s="474">
        <f t="shared" si="4"/>
        <v>0</v>
      </c>
      <c r="T14" s="491" t="str">
        <f t="shared" si="5"/>
        <v>-</v>
      </c>
      <c r="U14" s="474" t="s">
        <v>39</v>
      </c>
      <c r="V14" s="474" t="s">
        <v>39</v>
      </c>
      <c r="W14" s="502"/>
    </row>
    <row r="15" spans="1:23">
      <c r="A15" s="478" t="s">
        <v>48</v>
      </c>
      <c r="B15" s="479" t="s">
        <v>49</v>
      </c>
      <c r="C15" s="473">
        <v>2082.58</v>
      </c>
      <c r="D15" s="473">
        <f>C15/$C$8</f>
        <v>63.7432205223187</v>
      </c>
      <c r="E15" s="480">
        <v>1138.84</v>
      </c>
      <c r="F15" s="473">
        <f>E15/$E$8</f>
        <v>17.3260307317815</v>
      </c>
      <c r="G15" s="473">
        <v>1179.72</v>
      </c>
      <c r="H15" s="473">
        <f>G15/$G$8</f>
        <v>19.662</v>
      </c>
      <c r="I15" s="473">
        <v>1322.01</v>
      </c>
      <c r="J15" s="473">
        <f>I15/$I$8</f>
        <v>33.05025</v>
      </c>
      <c r="K15" s="474">
        <f t="shared" si="0"/>
        <v>943.74</v>
      </c>
      <c r="L15" s="491">
        <f t="shared" si="1"/>
        <v>0.828685328931193</v>
      </c>
      <c r="M15" s="473">
        <f>D15-F15</f>
        <v>46.4171897905371</v>
      </c>
      <c r="N15" s="492">
        <f>IF(F15=0,"-",M15/F15)</f>
        <v>2.67904348717292</v>
      </c>
      <c r="O15" s="474">
        <f t="shared" si="2"/>
        <v>902.86</v>
      </c>
      <c r="P15" s="491">
        <f t="shared" si="3"/>
        <v>0.765317193910419</v>
      </c>
      <c r="Q15" s="473">
        <f>D15-H15</f>
        <v>44.0812205223187</v>
      </c>
      <c r="R15" s="492">
        <f>IF(H15=0,"-",Q15/H15)</f>
        <v>2.24194998079131</v>
      </c>
      <c r="S15" s="474">
        <f t="shared" si="4"/>
        <v>142.29</v>
      </c>
      <c r="T15" s="491">
        <f t="shared" si="5"/>
        <v>0.12061336588343</v>
      </c>
      <c r="U15" s="473">
        <f>J15-H15</f>
        <v>13.38825</v>
      </c>
      <c r="V15" s="492">
        <f>IF(H15=0,"-",U15/H15)</f>
        <v>0.680920048825145</v>
      </c>
      <c r="W15" s="503"/>
    </row>
    <row r="16" spans="1:23">
      <c r="A16" s="478"/>
      <c r="B16" s="479" t="s">
        <v>50</v>
      </c>
      <c r="C16" s="473">
        <v>6298.39</v>
      </c>
      <c r="D16" s="473">
        <f t="shared" ref="D16:D32" si="6">C16/$C$8</f>
        <v>192.779947327626</v>
      </c>
      <c r="E16" s="480">
        <v>5314.11</v>
      </c>
      <c r="F16" s="473">
        <f t="shared" ref="F16:F32" si="7">E16/$E$8</f>
        <v>80.8475581926061</v>
      </c>
      <c r="G16" s="473">
        <v>5992.12</v>
      </c>
      <c r="H16" s="473">
        <f t="shared" ref="H16:H32" si="8">G16/$G$8</f>
        <v>99.8686666666667</v>
      </c>
      <c r="I16" s="473">
        <v>7294.79928304</v>
      </c>
      <c r="J16" s="473">
        <f t="shared" ref="J16:J32" si="9">I16/$I$8</f>
        <v>182.369982076</v>
      </c>
      <c r="K16" s="474">
        <f t="shared" si="0"/>
        <v>984.280000000001</v>
      </c>
      <c r="L16" s="491">
        <f t="shared" si="1"/>
        <v>0.185220102707697</v>
      </c>
      <c r="M16" s="473">
        <f t="shared" ref="M16:M32" si="10">D16-F16</f>
        <v>111.93238913502</v>
      </c>
      <c r="N16" s="492">
        <f t="shared" ref="N16:N32" si="11">IF(F16=0,"-",M16/F16)</f>
        <v>1.38448694849087</v>
      </c>
      <c r="O16" s="474">
        <f t="shared" si="2"/>
        <v>306.27</v>
      </c>
      <c r="P16" s="491">
        <f t="shared" si="3"/>
        <v>0.0511121272604688</v>
      </c>
      <c r="Q16" s="473">
        <f t="shared" ref="Q16:Q32" si="12">D16-H16</f>
        <v>92.911280660959</v>
      </c>
      <c r="R16" s="492">
        <f t="shared" ref="R16:R32" si="13">IF(H16=0,"-",Q16/H16)</f>
        <v>0.930334646111483</v>
      </c>
      <c r="S16" s="474">
        <f t="shared" si="4"/>
        <v>1302.67928304</v>
      </c>
      <c r="T16" s="491">
        <f t="shared" si="5"/>
        <v>0.217398730839836</v>
      </c>
      <c r="U16" s="473">
        <f t="shared" ref="U16:U32" si="14">J16-H16</f>
        <v>82.5013154093333</v>
      </c>
      <c r="V16" s="492">
        <f t="shared" ref="V16:V32" si="15">IF(H16=0,"-",U16/H16)</f>
        <v>0.826098096259754</v>
      </c>
      <c r="W16" s="502"/>
    </row>
    <row r="17" spans="1:23">
      <c r="A17" s="478"/>
      <c r="B17" s="479" t="s">
        <v>51</v>
      </c>
      <c r="C17" s="473">
        <v>1209.21</v>
      </c>
      <c r="D17" s="473">
        <f t="shared" si="6"/>
        <v>37.0112743269372</v>
      </c>
      <c r="E17" s="480">
        <v>942.5</v>
      </c>
      <c r="F17" s="473">
        <f t="shared" si="7"/>
        <v>14.3389624220295</v>
      </c>
      <c r="G17" s="473">
        <v>868.26</v>
      </c>
      <c r="H17" s="473">
        <f t="shared" si="8"/>
        <v>14.471</v>
      </c>
      <c r="I17" s="473">
        <v>875.21</v>
      </c>
      <c r="J17" s="473">
        <f t="shared" si="9"/>
        <v>21.88025</v>
      </c>
      <c r="K17" s="474">
        <f t="shared" si="0"/>
        <v>266.71</v>
      </c>
      <c r="L17" s="491">
        <f t="shared" si="1"/>
        <v>0.282981432360743</v>
      </c>
      <c r="M17" s="473">
        <f t="shared" si="10"/>
        <v>22.6723119049077</v>
      </c>
      <c r="N17" s="492">
        <f t="shared" si="11"/>
        <v>1.58116823502343</v>
      </c>
      <c r="O17" s="474">
        <f t="shared" si="2"/>
        <v>340.95</v>
      </c>
      <c r="P17" s="491">
        <f t="shared" si="3"/>
        <v>0.392681915555249</v>
      </c>
      <c r="Q17" s="473">
        <f t="shared" si="12"/>
        <v>22.5402743269372</v>
      </c>
      <c r="R17" s="492">
        <f t="shared" si="13"/>
        <v>1.5576169115429</v>
      </c>
      <c r="S17" s="474">
        <f t="shared" si="4"/>
        <v>6.95000000000005</v>
      </c>
      <c r="T17" s="491">
        <f t="shared" si="5"/>
        <v>0.00800451477667985</v>
      </c>
      <c r="U17" s="473">
        <f t="shared" si="14"/>
        <v>7.40925</v>
      </c>
      <c r="V17" s="492">
        <f t="shared" si="15"/>
        <v>0.51200677216502</v>
      </c>
      <c r="W17" s="502"/>
    </row>
    <row r="18" spans="1:23">
      <c r="A18" s="478"/>
      <c r="B18" s="479" t="s">
        <v>52</v>
      </c>
      <c r="C18" s="473">
        <v>2711.1</v>
      </c>
      <c r="D18" s="473">
        <f t="shared" si="6"/>
        <v>82.9808435488952</v>
      </c>
      <c r="E18" s="480">
        <v>1713.42471698113</v>
      </c>
      <c r="F18" s="473">
        <f t="shared" si="7"/>
        <v>26.0676208273411</v>
      </c>
      <c r="G18" s="473">
        <v>1713.42</v>
      </c>
      <c r="H18" s="473">
        <f t="shared" si="8"/>
        <v>28.557</v>
      </c>
      <c r="I18" s="473">
        <v>2737.68270440252</v>
      </c>
      <c r="J18" s="473">
        <f t="shared" si="9"/>
        <v>68.442067610063</v>
      </c>
      <c r="K18" s="474">
        <f t="shared" si="0"/>
        <v>997.67528301887</v>
      </c>
      <c r="L18" s="491">
        <f t="shared" si="1"/>
        <v>0.582269692465197</v>
      </c>
      <c r="M18" s="473">
        <f t="shared" si="10"/>
        <v>56.9132227215541</v>
      </c>
      <c r="N18" s="492">
        <f t="shared" si="11"/>
        <v>2.18329179707342</v>
      </c>
      <c r="O18" s="474">
        <f t="shared" si="2"/>
        <v>997.68</v>
      </c>
      <c r="P18" s="491">
        <f t="shared" si="3"/>
        <v>0.582274048394439</v>
      </c>
      <c r="Q18" s="473">
        <f t="shared" si="12"/>
        <v>54.4238435488952</v>
      </c>
      <c r="R18" s="492">
        <f t="shared" si="13"/>
        <v>1.90579695167193</v>
      </c>
      <c r="S18" s="474">
        <f t="shared" si="4"/>
        <v>1024.26270440252</v>
      </c>
      <c r="T18" s="491">
        <f t="shared" si="5"/>
        <v>0.597788460740811</v>
      </c>
      <c r="U18" s="473">
        <f t="shared" si="14"/>
        <v>39.885067610063</v>
      </c>
      <c r="V18" s="492">
        <f t="shared" si="15"/>
        <v>1.39668269111122</v>
      </c>
      <c r="W18" s="502"/>
    </row>
    <row r="19" spans="1:23">
      <c r="A19" s="478"/>
      <c r="B19" s="479" t="s">
        <v>53</v>
      </c>
      <c r="C19" s="473">
        <v>203.36</v>
      </c>
      <c r="D19" s="473">
        <f t="shared" si="6"/>
        <v>6.22440498104213</v>
      </c>
      <c r="E19" s="480">
        <v>206</v>
      </c>
      <c r="F19" s="473">
        <f t="shared" si="7"/>
        <v>3.13403316598205</v>
      </c>
      <c r="G19" s="473">
        <v>206</v>
      </c>
      <c r="H19" s="473">
        <f t="shared" si="8"/>
        <v>3.43333333333333</v>
      </c>
      <c r="I19" s="473">
        <v>200</v>
      </c>
      <c r="J19" s="473">
        <f t="shared" si="9"/>
        <v>5</v>
      </c>
      <c r="K19" s="474">
        <f t="shared" si="0"/>
        <v>-2.63999999999999</v>
      </c>
      <c r="L19" s="491">
        <f t="shared" si="1"/>
        <v>-0.0128155339805825</v>
      </c>
      <c r="M19" s="473">
        <f t="shared" si="10"/>
        <v>3.09037181506008</v>
      </c>
      <c r="N19" s="492">
        <f t="shared" si="11"/>
        <v>0.986068637883007</v>
      </c>
      <c r="O19" s="474">
        <f t="shared" si="2"/>
        <v>-2.63999999999999</v>
      </c>
      <c r="P19" s="491">
        <f t="shared" si="3"/>
        <v>-0.0128155339805825</v>
      </c>
      <c r="Q19" s="473">
        <f t="shared" si="12"/>
        <v>2.7910716477088</v>
      </c>
      <c r="R19" s="492">
        <f t="shared" si="13"/>
        <v>0.812933489623922</v>
      </c>
      <c r="S19" s="474">
        <f t="shared" si="4"/>
        <v>-6</v>
      </c>
      <c r="T19" s="491">
        <f t="shared" si="5"/>
        <v>-0.029126213592233</v>
      </c>
      <c r="U19" s="473">
        <f t="shared" si="14"/>
        <v>1.56666666666667</v>
      </c>
      <c r="V19" s="492">
        <f t="shared" si="15"/>
        <v>0.456310679611651</v>
      </c>
      <c r="W19" s="502"/>
    </row>
    <row r="20" spans="1:23">
      <c r="A20" s="478"/>
      <c r="B20" s="479" t="s">
        <v>54</v>
      </c>
      <c r="C20" s="473">
        <v>326.72</v>
      </c>
      <c r="D20" s="473">
        <f t="shared" si="6"/>
        <v>10.0001848711944</v>
      </c>
      <c r="E20" s="480">
        <v>657.3</v>
      </c>
      <c r="F20" s="473">
        <f t="shared" si="7"/>
        <v>10</v>
      </c>
      <c r="G20" s="473">
        <v>580</v>
      </c>
      <c r="H20" s="473">
        <f t="shared" si="8"/>
        <v>9.66666666666667</v>
      </c>
      <c r="I20" s="473">
        <v>400</v>
      </c>
      <c r="J20" s="473">
        <f t="shared" si="9"/>
        <v>10</v>
      </c>
      <c r="K20" s="474">
        <f t="shared" si="0"/>
        <v>-330.58</v>
      </c>
      <c r="L20" s="491">
        <f t="shared" si="1"/>
        <v>-0.502936254373954</v>
      </c>
      <c r="M20" s="473">
        <f t="shared" si="10"/>
        <v>0.000184871194363723</v>
      </c>
      <c r="N20" s="492">
        <f t="shared" si="11"/>
        <v>1.84871194363723e-5</v>
      </c>
      <c r="O20" s="474">
        <f t="shared" si="2"/>
        <v>-253.28</v>
      </c>
      <c r="P20" s="491">
        <f t="shared" si="3"/>
        <v>-0.436689655172414</v>
      </c>
      <c r="Q20" s="473">
        <f t="shared" si="12"/>
        <v>0.333518204527696</v>
      </c>
      <c r="R20" s="492">
        <f t="shared" si="13"/>
        <v>0.034501883227003</v>
      </c>
      <c r="S20" s="474">
        <f t="shared" si="4"/>
        <v>-180</v>
      </c>
      <c r="T20" s="491">
        <f t="shared" si="5"/>
        <v>-0.310344827586207</v>
      </c>
      <c r="U20" s="473">
        <f t="shared" si="14"/>
        <v>0.333333333333334</v>
      </c>
      <c r="V20" s="492">
        <f t="shared" si="15"/>
        <v>0.0344827586206897</v>
      </c>
      <c r="W20" s="502"/>
    </row>
    <row r="21" spans="1:23">
      <c r="A21" s="478"/>
      <c r="B21" s="479" t="s">
        <v>55</v>
      </c>
      <c r="C21" s="473">
        <v>1633.58</v>
      </c>
      <c r="D21" s="473">
        <f t="shared" si="6"/>
        <v>50.0003121996991</v>
      </c>
      <c r="E21" s="480">
        <v>3286.5</v>
      </c>
      <c r="F21" s="473">
        <f t="shared" si="7"/>
        <v>50</v>
      </c>
      <c r="G21" s="473">
        <v>2900</v>
      </c>
      <c r="H21" s="473">
        <f t="shared" si="8"/>
        <v>48.3333333333333</v>
      </c>
      <c r="I21" s="473">
        <v>2000</v>
      </c>
      <c r="J21" s="473">
        <f t="shared" si="9"/>
        <v>50</v>
      </c>
      <c r="K21" s="474">
        <f t="shared" si="0"/>
        <v>-1652.92</v>
      </c>
      <c r="L21" s="491">
        <f t="shared" si="1"/>
        <v>-0.502942339875247</v>
      </c>
      <c r="M21" s="473">
        <f t="shared" si="10"/>
        <v>0.000312199699081361</v>
      </c>
      <c r="N21" s="492">
        <f t="shared" si="11"/>
        <v>6.24399398162723e-6</v>
      </c>
      <c r="O21" s="474">
        <f t="shared" si="2"/>
        <v>-1266.42</v>
      </c>
      <c r="P21" s="491">
        <f t="shared" si="3"/>
        <v>-0.436696551724138</v>
      </c>
      <c r="Q21" s="473">
        <f t="shared" si="12"/>
        <v>1.66697886636575</v>
      </c>
      <c r="R21" s="492">
        <f t="shared" si="13"/>
        <v>0.0344892179248085</v>
      </c>
      <c r="S21" s="474">
        <f t="shared" si="4"/>
        <v>-900</v>
      </c>
      <c r="T21" s="491">
        <f t="shared" si="5"/>
        <v>-0.310344827586207</v>
      </c>
      <c r="U21" s="473">
        <f t="shared" si="14"/>
        <v>1.66666666666666</v>
      </c>
      <c r="V21" s="492">
        <f t="shared" si="15"/>
        <v>0.0344827586206896</v>
      </c>
      <c r="W21" s="502"/>
    </row>
    <row r="22" spans="1:23">
      <c r="A22" s="478"/>
      <c r="B22" s="479" t="s">
        <v>56</v>
      </c>
      <c r="C22" s="473">
        <v>2666.69</v>
      </c>
      <c r="D22" s="473">
        <f t="shared" si="6"/>
        <v>81.6215505453149</v>
      </c>
      <c r="E22" s="480">
        <v>2792</v>
      </c>
      <c r="F22" s="473">
        <f t="shared" si="7"/>
        <v>42.4767990263198</v>
      </c>
      <c r="G22" s="473">
        <v>2792</v>
      </c>
      <c r="H22" s="473">
        <f t="shared" si="8"/>
        <v>46.5333333333333</v>
      </c>
      <c r="I22" s="473">
        <v>2758.59</v>
      </c>
      <c r="J22" s="473">
        <f t="shared" si="9"/>
        <v>68.96475</v>
      </c>
      <c r="K22" s="474">
        <f t="shared" si="0"/>
        <v>-125.31</v>
      </c>
      <c r="L22" s="491">
        <f t="shared" si="1"/>
        <v>-0.0448818051575931</v>
      </c>
      <c r="M22" s="473">
        <f t="shared" si="10"/>
        <v>39.1447515189951</v>
      </c>
      <c r="N22" s="492">
        <f t="shared" si="11"/>
        <v>0.92155605922047</v>
      </c>
      <c r="O22" s="474">
        <f t="shared" si="2"/>
        <v>-125.31</v>
      </c>
      <c r="P22" s="491">
        <f t="shared" si="3"/>
        <v>-0.0448818051575931</v>
      </c>
      <c r="Q22" s="473">
        <f t="shared" si="12"/>
        <v>35.0882172119816</v>
      </c>
      <c r="R22" s="492">
        <f t="shared" si="13"/>
        <v>0.754044782492441</v>
      </c>
      <c r="S22" s="474">
        <f t="shared" si="4"/>
        <v>-33.4099999999999</v>
      </c>
      <c r="T22" s="491">
        <f t="shared" si="5"/>
        <v>-0.0119663323782234</v>
      </c>
      <c r="U22" s="473">
        <f t="shared" si="14"/>
        <v>22.4314166666667</v>
      </c>
      <c r="V22" s="492">
        <f t="shared" si="15"/>
        <v>0.482050501432665</v>
      </c>
      <c r="W22" s="502"/>
    </row>
    <row r="23" spans="1:23">
      <c r="A23" s="478"/>
      <c r="B23" s="479" t="s">
        <v>57</v>
      </c>
      <c r="C23" s="473">
        <v>286.53</v>
      </c>
      <c r="D23" s="473">
        <f t="shared" si="6"/>
        <v>8.77005684115855</v>
      </c>
      <c r="E23" s="480">
        <v>576.4521</v>
      </c>
      <c r="F23" s="473">
        <f t="shared" si="7"/>
        <v>8.77</v>
      </c>
      <c r="G23" s="473">
        <v>526.2</v>
      </c>
      <c r="H23" s="473">
        <f t="shared" si="8"/>
        <v>8.77</v>
      </c>
      <c r="I23" s="473">
        <v>350.8</v>
      </c>
      <c r="J23" s="473">
        <f t="shared" si="9"/>
        <v>8.77</v>
      </c>
      <c r="K23" s="474">
        <f t="shared" si="0"/>
        <v>-289.9221</v>
      </c>
      <c r="L23" s="491">
        <f t="shared" si="1"/>
        <v>-0.50294222191228</v>
      </c>
      <c r="M23" s="473">
        <f t="shared" si="10"/>
        <v>5.68411585462059e-5</v>
      </c>
      <c r="N23" s="492">
        <f t="shared" si="11"/>
        <v>6.4813179642196e-6</v>
      </c>
      <c r="O23" s="474">
        <f t="shared" si="2"/>
        <v>-239.67</v>
      </c>
      <c r="P23" s="491">
        <f t="shared" si="3"/>
        <v>-0.455473204104903</v>
      </c>
      <c r="Q23" s="473">
        <f t="shared" si="12"/>
        <v>5.68411585444295e-5</v>
      </c>
      <c r="R23" s="492">
        <f t="shared" si="13"/>
        <v>6.48131796401705e-6</v>
      </c>
      <c r="S23" s="474">
        <f t="shared" si="4"/>
        <v>-175.4</v>
      </c>
      <c r="T23" s="491">
        <f t="shared" si="5"/>
        <v>-0.333333333333333</v>
      </c>
      <c r="U23" s="473">
        <f t="shared" si="14"/>
        <v>0</v>
      </c>
      <c r="V23" s="492">
        <f t="shared" si="15"/>
        <v>0</v>
      </c>
      <c r="W23" s="502"/>
    </row>
    <row r="24" spans="1:23">
      <c r="A24" s="478"/>
      <c r="B24" s="479" t="s">
        <v>58</v>
      </c>
      <c r="C24" s="473">
        <v>89.04</v>
      </c>
      <c r="D24" s="473">
        <f t="shared" si="6"/>
        <v>2.72531972616046</v>
      </c>
      <c r="E24" s="480">
        <v>197.19</v>
      </c>
      <c r="F24" s="473">
        <f t="shared" si="7"/>
        <v>3</v>
      </c>
      <c r="G24" s="473">
        <v>174</v>
      </c>
      <c r="H24" s="473">
        <f t="shared" si="8"/>
        <v>2.9</v>
      </c>
      <c r="I24" s="473">
        <v>120</v>
      </c>
      <c r="J24" s="473">
        <f t="shared" si="9"/>
        <v>3</v>
      </c>
      <c r="K24" s="474">
        <f t="shared" si="0"/>
        <v>-108.15</v>
      </c>
      <c r="L24" s="491">
        <f t="shared" si="1"/>
        <v>-0.548455804046858</v>
      </c>
      <c r="M24" s="473">
        <f t="shared" si="10"/>
        <v>-0.274680273839538</v>
      </c>
      <c r="N24" s="492">
        <f t="shared" si="11"/>
        <v>-0.0915600912798461</v>
      </c>
      <c r="O24" s="474">
        <f t="shared" si="2"/>
        <v>-84.96</v>
      </c>
      <c r="P24" s="491">
        <f t="shared" si="3"/>
        <v>-0.488275862068966</v>
      </c>
      <c r="Q24" s="473">
        <f t="shared" si="12"/>
        <v>-0.174680273839538</v>
      </c>
      <c r="R24" s="492">
        <f t="shared" si="13"/>
        <v>-0.0602345771860476</v>
      </c>
      <c r="S24" s="474">
        <f t="shared" si="4"/>
        <v>-54</v>
      </c>
      <c r="T24" s="491">
        <f t="shared" si="5"/>
        <v>-0.310344827586207</v>
      </c>
      <c r="U24" s="473">
        <f t="shared" si="14"/>
        <v>0.1</v>
      </c>
      <c r="V24" s="492">
        <f t="shared" si="15"/>
        <v>0.0344827586206897</v>
      </c>
      <c r="W24" s="502"/>
    </row>
    <row r="25" spans="1:23">
      <c r="A25" s="478"/>
      <c r="B25" s="479" t="s">
        <v>59</v>
      </c>
      <c r="C25" s="473"/>
      <c r="D25" s="473">
        <f t="shared" si="6"/>
        <v>0</v>
      </c>
      <c r="E25" s="473"/>
      <c r="F25" s="473">
        <f t="shared" si="7"/>
        <v>0</v>
      </c>
      <c r="G25" s="473"/>
      <c r="H25" s="473">
        <f t="shared" si="8"/>
        <v>0</v>
      </c>
      <c r="I25" s="473"/>
      <c r="J25" s="473">
        <f t="shared" si="9"/>
        <v>0</v>
      </c>
      <c r="K25" s="474">
        <f t="shared" si="0"/>
        <v>0</v>
      </c>
      <c r="L25" s="491" t="str">
        <f t="shared" si="1"/>
        <v>-</v>
      </c>
      <c r="M25" s="473">
        <f t="shared" si="10"/>
        <v>0</v>
      </c>
      <c r="N25" s="492" t="str">
        <f t="shared" si="11"/>
        <v>-</v>
      </c>
      <c r="O25" s="474">
        <f t="shared" si="2"/>
        <v>0</v>
      </c>
      <c r="P25" s="491" t="str">
        <f t="shared" si="3"/>
        <v>-</v>
      </c>
      <c r="Q25" s="473">
        <f t="shared" si="12"/>
        <v>0</v>
      </c>
      <c r="R25" s="492" t="str">
        <f t="shared" si="13"/>
        <v>-</v>
      </c>
      <c r="S25" s="474">
        <f t="shared" si="4"/>
        <v>0</v>
      </c>
      <c r="T25" s="491" t="str">
        <f t="shared" si="5"/>
        <v>-</v>
      </c>
      <c r="U25" s="473">
        <f t="shared" si="14"/>
        <v>0</v>
      </c>
      <c r="V25" s="492" t="str">
        <f t="shared" si="15"/>
        <v>-</v>
      </c>
      <c r="W25" s="502"/>
    </row>
    <row r="26" spans="1:23">
      <c r="A26" s="478"/>
      <c r="B26" s="479" t="s">
        <v>60</v>
      </c>
      <c r="C26" s="473"/>
      <c r="D26" s="473">
        <f t="shared" si="6"/>
        <v>0</v>
      </c>
      <c r="E26" s="473"/>
      <c r="F26" s="473">
        <f t="shared" si="7"/>
        <v>0</v>
      </c>
      <c r="G26" s="473"/>
      <c r="H26" s="473">
        <f t="shared" si="8"/>
        <v>0</v>
      </c>
      <c r="I26" s="473"/>
      <c r="J26" s="473">
        <f t="shared" si="9"/>
        <v>0</v>
      </c>
      <c r="K26" s="474">
        <f t="shared" si="0"/>
        <v>0</v>
      </c>
      <c r="L26" s="491" t="str">
        <f t="shared" si="1"/>
        <v>-</v>
      </c>
      <c r="M26" s="473">
        <f t="shared" si="10"/>
        <v>0</v>
      </c>
      <c r="N26" s="492" t="str">
        <f t="shared" si="11"/>
        <v>-</v>
      </c>
      <c r="O26" s="474">
        <f t="shared" si="2"/>
        <v>0</v>
      </c>
      <c r="P26" s="491" t="str">
        <f t="shared" si="3"/>
        <v>-</v>
      </c>
      <c r="Q26" s="473">
        <f t="shared" si="12"/>
        <v>0</v>
      </c>
      <c r="R26" s="492" t="str">
        <f t="shared" si="13"/>
        <v>-</v>
      </c>
      <c r="S26" s="474">
        <f t="shared" si="4"/>
        <v>0</v>
      </c>
      <c r="T26" s="491" t="str">
        <f t="shared" si="5"/>
        <v>-</v>
      </c>
      <c r="U26" s="473">
        <f t="shared" si="14"/>
        <v>0</v>
      </c>
      <c r="V26" s="492" t="str">
        <f t="shared" si="15"/>
        <v>-</v>
      </c>
      <c r="W26" s="502"/>
    </row>
    <row r="27" spans="1:23">
      <c r="A27" s="481"/>
      <c r="B27" s="482" t="s">
        <v>61</v>
      </c>
      <c r="C27" s="483">
        <f>C15+C16+C17+C18+C20+C21+C22+C23+C24</f>
        <v>17303.84</v>
      </c>
      <c r="D27" s="483">
        <f t="shared" si="6"/>
        <v>529.632709909304</v>
      </c>
      <c r="E27" s="483">
        <f t="shared" ref="E27:I27" si="16">E15+E16+E17+E18+E20+E21+E22+E23+E24</f>
        <v>16618.3168169811</v>
      </c>
      <c r="F27" s="483">
        <f t="shared" si="7"/>
        <v>252.826971200078</v>
      </c>
      <c r="G27" s="483">
        <f t="shared" si="16"/>
        <v>16725.72</v>
      </c>
      <c r="H27" s="483">
        <f t="shared" si="8"/>
        <v>278.762</v>
      </c>
      <c r="I27" s="483">
        <f t="shared" si="16"/>
        <v>17859.0919874425</v>
      </c>
      <c r="J27" s="483">
        <f t="shared" si="9"/>
        <v>446.477299686063</v>
      </c>
      <c r="K27" s="493">
        <f t="shared" si="0"/>
        <v>685.523183018871</v>
      </c>
      <c r="L27" s="494">
        <f t="shared" si="1"/>
        <v>0.0412510599339629</v>
      </c>
      <c r="M27" s="483">
        <f t="shared" si="10"/>
        <v>276.805738709226</v>
      </c>
      <c r="N27" s="495">
        <f t="shared" si="11"/>
        <v>1.09484260083222</v>
      </c>
      <c r="O27" s="493">
        <f t="shared" si="2"/>
        <v>578.119999999999</v>
      </c>
      <c r="P27" s="494">
        <f t="shared" si="3"/>
        <v>0.034564730247786</v>
      </c>
      <c r="Q27" s="483">
        <f t="shared" si="12"/>
        <v>250.870709909304</v>
      </c>
      <c r="R27" s="495">
        <f t="shared" si="13"/>
        <v>0.899945867475854</v>
      </c>
      <c r="S27" s="493">
        <f t="shared" si="4"/>
        <v>1133.37198744252</v>
      </c>
      <c r="T27" s="494">
        <f t="shared" si="5"/>
        <v>0.0677622241339995</v>
      </c>
      <c r="U27" s="483">
        <f t="shared" si="14"/>
        <v>167.715299686063</v>
      </c>
      <c r="V27" s="495">
        <f t="shared" si="15"/>
        <v>0.601643336201</v>
      </c>
      <c r="W27" s="504"/>
    </row>
    <row r="28" spans="1:23">
      <c r="A28" s="478"/>
      <c r="B28" s="479" t="s">
        <v>62</v>
      </c>
      <c r="C28" s="473">
        <v>1975.23</v>
      </c>
      <c r="D28" s="473">
        <f t="shared" si="6"/>
        <v>60.4574717284808</v>
      </c>
      <c r="E28" s="480">
        <v>2621.94048666667</v>
      </c>
      <c r="F28" s="473">
        <f t="shared" si="7"/>
        <v>39.8895555555556</v>
      </c>
      <c r="G28" s="473">
        <v>2687.22</v>
      </c>
      <c r="H28" s="473">
        <f t="shared" si="8"/>
        <v>44.787</v>
      </c>
      <c r="I28" s="473">
        <v>2046.11740603077</v>
      </c>
      <c r="J28" s="473">
        <f t="shared" si="9"/>
        <v>51.1529351507693</v>
      </c>
      <c r="K28" s="474">
        <f t="shared" si="0"/>
        <v>-646.71048666667</v>
      </c>
      <c r="L28" s="491">
        <f t="shared" si="1"/>
        <v>-0.246653381324016</v>
      </c>
      <c r="M28" s="473">
        <f t="shared" si="10"/>
        <v>20.5679161729252</v>
      </c>
      <c r="N28" s="492">
        <f t="shared" si="11"/>
        <v>0.515621592832227</v>
      </c>
      <c r="O28" s="474">
        <f t="shared" si="2"/>
        <v>-711.99</v>
      </c>
      <c r="P28" s="491">
        <f t="shared" si="3"/>
        <v>-0.264954116149776</v>
      </c>
      <c r="Q28" s="473">
        <f t="shared" si="12"/>
        <v>15.6704717284808</v>
      </c>
      <c r="R28" s="492">
        <f t="shared" si="13"/>
        <v>0.349888845613253</v>
      </c>
      <c r="S28" s="474">
        <f t="shared" si="4"/>
        <v>-641.10259396923</v>
      </c>
      <c r="T28" s="491">
        <f t="shared" si="5"/>
        <v>-0.238574658557628</v>
      </c>
      <c r="U28" s="473">
        <f t="shared" si="14"/>
        <v>6.36593515076925</v>
      </c>
      <c r="V28" s="492">
        <f t="shared" si="15"/>
        <v>0.142138012163558</v>
      </c>
      <c r="W28" s="502"/>
    </row>
    <row r="29" spans="1:23">
      <c r="A29" s="478"/>
      <c r="B29" s="479" t="s">
        <v>63</v>
      </c>
      <c r="C29" s="473">
        <v>147.83</v>
      </c>
      <c r="D29" s="473">
        <f t="shared" si="6"/>
        <v>4.52475308982818</v>
      </c>
      <c r="E29" s="480">
        <v>140.47</v>
      </c>
      <c r="F29" s="473">
        <f t="shared" si="7"/>
        <v>2.13707591662863</v>
      </c>
      <c r="G29" s="473">
        <v>140.47</v>
      </c>
      <c r="H29" s="473">
        <f t="shared" si="8"/>
        <v>2.34116666666667</v>
      </c>
      <c r="I29" s="473">
        <v>147.463012</v>
      </c>
      <c r="J29" s="473">
        <f t="shared" si="9"/>
        <v>3.6865753</v>
      </c>
      <c r="K29" s="474">
        <f t="shared" si="0"/>
        <v>7.36000000000001</v>
      </c>
      <c r="L29" s="491">
        <f t="shared" si="1"/>
        <v>0.0523955292945114</v>
      </c>
      <c r="M29" s="473">
        <f t="shared" si="10"/>
        <v>2.38767717319955</v>
      </c>
      <c r="N29" s="492">
        <f t="shared" si="11"/>
        <v>1.11726361923832</v>
      </c>
      <c r="O29" s="474">
        <f t="shared" si="2"/>
        <v>7.36000000000001</v>
      </c>
      <c r="P29" s="491">
        <f t="shared" si="3"/>
        <v>0.0523955292945114</v>
      </c>
      <c r="Q29" s="473">
        <f t="shared" si="12"/>
        <v>2.18358642316151</v>
      </c>
      <c r="R29" s="492">
        <f t="shared" si="13"/>
        <v>0.932691573928175</v>
      </c>
      <c r="S29" s="474">
        <f t="shared" si="4"/>
        <v>6.99301199999999</v>
      </c>
      <c r="T29" s="491">
        <f t="shared" si="5"/>
        <v>0.0497829572150637</v>
      </c>
      <c r="U29" s="473">
        <f t="shared" si="14"/>
        <v>1.34540863333333</v>
      </c>
      <c r="V29" s="492">
        <f t="shared" si="15"/>
        <v>0.574674435822596</v>
      </c>
      <c r="W29" s="502"/>
    </row>
    <row r="30" spans="1:23">
      <c r="A30" s="478"/>
      <c r="B30" s="479" t="s">
        <v>64</v>
      </c>
      <c r="C30" s="473">
        <v>2268.06</v>
      </c>
      <c r="D30" s="473">
        <f t="shared" si="6"/>
        <v>69.4203577955469</v>
      </c>
      <c r="E30" s="480">
        <v>1895.761715</v>
      </c>
      <c r="F30" s="473">
        <f t="shared" si="7"/>
        <v>28.8416509204321</v>
      </c>
      <c r="G30" s="473">
        <v>1891.49</v>
      </c>
      <c r="H30" s="473">
        <f t="shared" si="8"/>
        <v>31.5248333333333</v>
      </c>
      <c r="I30" s="473">
        <v>2141.5194256</v>
      </c>
      <c r="J30" s="473">
        <f t="shared" si="9"/>
        <v>53.53798564</v>
      </c>
      <c r="K30" s="474">
        <f t="shared" si="0"/>
        <v>372.298285</v>
      </c>
      <c r="L30" s="491">
        <f t="shared" si="1"/>
        <v>0.19638453612299</v>
      </c>
      <c r="M30" s="473">
        <f t="shared" si="10"/>
        <v>40.5787068751148</v>
      </c>
      <c r="N30" s="492">
        <f t="shared" si="11"/>
        <v>1.40694813161226</v>
      </c>
      <c r="O30" s="474">
        <f t="shared" si="2"/>
        <v>376.57</v>
      </c>
      <c r="P30" s="491">
        <f t="shared" si="3"/>
        <v>0.199086434504015</v>
      </c>
      <c r="Q30" s="473">
        <f t="shared" si="12"/>
        <v>37.8955244622136</v>
      </c>
      <c r="R30" s="492">
        <f t="shared" si="13"/>
        <v>1.20208484725418</v>
      </c>
      <c r="S30" s="474">
        <f t="shared" si="4"/>
        <v>250.0294256</v>
      </c>
      <c r="T30" s="491">
        <f t="shared" si="5"/>
        <v>0.132186490861702</v>
      </c>
      <c r="U30" s="473">
        <f t="shared" si="14"/>
        <v>22.0131523066667</v>
      </c>
      <c r="V30" s="492">
        <f t="shared" si="15"/>
        <v>0.698279736292552</v>
      </c>
      <c r="W30" s="502"/>
    </row>
    <row r="31" spans="1:23">
      <c r="A31" s="478"/>
      <c r="B31" s="479" t="s">
        <v>65</v>
      </c>
      <c r="C31" s="473">
        <v>7702.1</v>
      </c>
      <c r="D31" s="473">
        <f t="shared" si="6"/>
        <v>235.744441406789</v>
      </c>
      <c r="E31" s="480">
        <v>8609.70699008752</v>
      </c>
      <c r="F31" s="473">
        <f t="shared" si="7"/>
        <v>130.98595755496</v>
      </c>
      <c r="G31" s="473">
        <v>8609.70699008752</v>
      </c>
      <c r="H31" s="473">
        <f t="shared" si="8"/>
        <v>143.495116501459</v>
      </c>
      <c r="I31" s="473">
        <v>7794.74771307078</v>
      </c>
      <c r="J31" s="473">
        <f t="shared" si="9"/>
        <v>194.86869282677</v>
      </c>
      <c r="K31" s="474">
        <f t="shared" si="0"/>
        <v>-907.606990087519</v>
      </c>
      <c r="L31" s="491">
        <f t="shared" si="1"/>
        <v>-0.105416710595664</v>
      </c>
      <c r="M31" s="473">
        <f t="shared" si="10"/>
        <v>104.758483851829</v>
      </c>
      <c r="N31" s="492">
        <f t="shared" si="11"/>
        <v>0.79976881344608</v>
      </c>
      <c r="O31" s="474">
        <f t="shared" si="2"/>
        <v>-907.606990087519</v>
      </c>
      <c r="P31" s="491">
        <f t="shared" si="3"/>
        <v>-0.105416710595664</v>
      </c>
      <c r="Q31" s="473">
        <f t="shared" si="12"/>
        <v>92.2493249053303</v>
      </c>
      <c r="R31" s="492">
        <f t="shared" si="13"/>
        <v>0.642874316244711</v>
      </c>
      <c r="S31" s="474">
        <f t="shared" si="4"/>
        <v>-814.959277016739</v>
      </c>
      <c r="T31" s="491">
        <f t="shared" si="5"/>
        <v>-0.0946558666810628</v>
      </c>
      <c r="U31" s="473">
        <f t="shared" si="14"/>
        <v>51.3735763253109</v>
      </c>
      <c r="V31" s="492">
        <f t="shared" si="15"/>
        <v>0.358016199978406</v>
      </c>
      <c r="W31" s="502"/>
    </row>
    <row r="32" spans="1:23">
      <c r="A32" s="481"/>
      <c r="B32" s="482" t="s">
        <v>66</v>
      </c>
      <c r="C32" s="483">
        <f>SUM(C27:C31)</f>
        <v>29397.06</v>
      </c>
      <c r="D32" s="483">
        <f t="shared" si="6"/>
        <v>899.779733929949</v>
      </c>
      <c r="E32" s="483">
        <f t="shared" ref="E32:I32" si="17">SUM(E27:E31)</f>
        <v>29886.1960087353</v>
      </c>
      <c r="F32" s="483">
        <f t="shared" si="7"/>
        <v>454.681211147654</v>
      </c>
      <c r="G32" s="483">
        <f t="shared" si="17"/>
        <v>30054.6069900875</v>
      </c>
      <c r="H32" s="483">
        <f t="shared" si="8"/>
        <v>500.910116501459</v>
      </c>
      <c r="I32" s="483">
        <f t="shared" si="17"/>
        <v>29988.9395441441</v>
      </c>
      <c r="J32" s="483">
        <f t="shared" si="9"/>
        <v>749.723488603602</v>
      </c>
      <c r="K32" s="493">
        <f t="shared" si="0"/>
        <v>-489.136008735317</v>
      </c>
      <c r="L32" s="494">
        <f t="shared" si="1"/>
        <v>-0.016366619846579</v>
      </c>
      <c r="M32" s="483">
        <f t="shared" si="10"/>
        <v>445.098522782295</v>
      </c>
      <c r="N32" s="495">
        <f t="shared" si="11"/>
        <v>0.978924380136201</v>
      </c>
      <c r="O32" s="493">
        <f t="shared" si="2"/>
        <v>-657.546990087518</v>
      </c>
      <c r="P32" s="494">
        <f t="shared" si="3"/>
        <v>-0.0218784092004393</v>
      </c>
      <c r="Q32" s="483">
        <f t="shared" si="12"/>
        <v>398.86961742849</v>
      </c>
      <c r="R32" s="495">
        <f t="shared" si="13"/>
        <v>0.796289801879713</v>
      </c>
      <c r="S32" s="493">
        <f t="shared" si="4"/>
        <v>-65.6674459434507</v>
      </c>
      <c r="T32" s="494">
        <f t="shared" si="5"/>
        <v>-0.00218493776894534</v>
      </c>
      <c r="U32" s="483">
        <f t="shared" si="14"/>
        <v>248.813372102143</v>
      </c>
      <c r="V32" s="495">
        <f t="shared" si="15"/>
        <v>0.496722593346582</v>
      </c>
      <c r="W32" s="504"/>
    </row>
    <row r="33" spans="1:23">
      <c r="A33" s="484" t="s">
        <v>67</v>
      </c>
      <c r="B33" s="431" t="s">
        <v>68</v>
      </c>
      <c r="C33" s="473">
        <f>C34*1.17</f>
        <v>631.4841</v>
      </c>
      <c r="D33" s="474" t="s">
        <v>39</v>
      </c>
      <c r="E33" s="473">
        <v>527.95</v>
      </c>
      <c r="F33" s="474" t="s">
        <v>39</v>
      </c>
      <c r="G33" s="473">
        <f>G34*1.17</f>
        <v>613.2087</v>
      </c>
      <c r="H33" s="474" t="s">
        <v>39</v>
      </c>
      <c r="I33" s="473">
        <v>602</v>
      </c>
      <c r="J33" s="474" t="s">
        <v>39</v>
      </c>
      <c r="K33" s="474">
        <f t="shared" si="0"/>
        <v>103.5341</v>
      </c>
      <c r="L33" s="491">
        <f t="shared" si="1"/>
        <v>0.196105881238754</v>
      </c>
      <c r="M33" s="474" t="s">
        <v>39</v>
      </c>
      <c r="N33" s="474" t="s">
        <v>39</v>
      </c>
      <c r="O33" s="474">
        <f t="shared" si="2"/>
        <v>18.2754</v>
      </c>
      <c r="P33" s="491">
        <f t="shared" si="3"/>
        <v>0.0298029039705405</v>
      </c>
      <c r="Q33" s="474" t="s">
        <v>39</v>
      </c>
      <c r="R33" s="474" t="s">
        <v>39</v>
      </c>
      <c r="S33" s="474">
        <f t="shared" si="4"/>
        <v>-11.2087</v>
      </c>
      <c r="T33" s="491">
        <f t="shared" si="5"/>
        <v>-0.0182787687128379</v>
      </c>
      <c r="U33" s="474" t="s">
        <v>39</v>
      </c>
      <c r="V33" s="474" t="s">
        <v>39</v>
      </c>
      <c r="W33" s="502"/>
    </row>
    <row r="34" spans="1:23">
      <c r="A34" s="484"/>
      <c r="B34" s="431" t="s">
        <v>69</v>
      </c>
      <c r="C34" s="473">
        <v>539.73</v>
      </c>
      <c r="D34" s="474" t="s">
        <v>39</v>
      </c>
      <c r="E34" s="473">
        <f>E33/1.17</f>
        <v>451.239316239316</v>
      </c>
      <c r="F34" s="474" t="s">
        <v>39</v>
      </c>
      <c r="G34" s="473">
        <v>524.11</v>
      </c>
      <c r="H34" s="474" t="s">
        <v>39</v>
      </c>
      <c r="I34" s="473">
        <f>I33/1.17</f>
        <v>514.529914529915</v>
      </c>
      <c r="J34" s="474" t="s">
        <v>39</v>
      </c>
      <c r="K34" s="474">
        <f t="shared" si="0"/>
        <v>88.4906837606837</v>
      </c>
      <c r="L34" s="491">
        <f t="shared" si="1"/>
        <v>0.196105881238754</v>
      </c>
      <c r="M34" s="474" t="s">
        <v>39</v>
      </c>
      <c r="N34" s="474" t="s">
        <v>39</v>
      </c>
      <c r="O34" s="474">
        <f t="shared" si="2"/>
        <v>15.62</v>
      </c>
      <c r="P34" s="491">
        <f t="shared" si="3"/>
        <v>0.0298029039705405</v>
      </c>
      <c r="Q34" s="474" t="s">
        <v>39</v>
      </c>
      <c r="R34" s="474" t="s">
        <v>39</v>
      </c>
      <c r="S34" s="474">
        <f t="shared" si="4"/>
        <v>-9.58008547008546</v>
      </c>
      <c r="T34" s="491">
        <f t="shared" si="5"/>
        <v>-0.0182787687128379</v>
      </c>
      <c r="U34" s="474" t="s">
        <v>39</v>
      </c>
      <c r="V34" s="474" t="s">
        <v>39</v>
      </c>
      <c r="W34" s="502"/>
    </row>
    <row r="35" spans="1:23">
      <c r="A35" s="484"/>
      <c r="B35" s="436" t="s">
        <v>70</v>
      </c>
      <c r="C35" s="473">
        <f>C34*C9+0.15</f>
        <v>20638.34951811</v>
      </c>
      <c r="D35" s="474" t="s">
        <v>39</v>
      </c>
      <c r="E35" s="473">
        <f t="shared" ref="E35:G35" si="18">E34*E9</f>
        <v>29659.9602564103</v>
      </c>
      <c r="F35" s="474" t="s">
        <v>39</v>
      </c>
      <c r="G35" s="473">
        <f t="shared" si="18"/>
        <v>30398.38</v>
      </c>
      <c r="H35" s="474" t="s">
        <v>39</v>
      </c>
      <c r="I35" s="473">
        <f>I34*I9+131.53</f>
        <v>20712.7265811966</v>
      </c>
      <c r="J35" s="474" t="s">
        <v>39</v>
      </c>
      <c r="K35" s="474">
        <f t="shared" si="0"/>
        <v>-9021.61073830026</v>
      </c>
      <c r="L35" s="491">
        <f t="shared" si="1"/>
        <v>-0.304167998214039</v>
      </c>
      <c r="M35" s="474" t="s">
        <v>39</v>
      </c>
      <c r="N35" s="474" t="s">
        <v>39</v>
      </c>
      <c r="O35" s="474">
        <f t="shared" si="2"/>
        <v>-9760.03048189</v>
      </c>
      <c r="P35" s="491">
        <f t="shared" si="3"/>
        <v>-0.321070743963658</v>
      </c>
      <c r="Q35" s="474" t="s">
        <v>39</v>
      </c>
      <c r="R35" s="474" t="s">
        <v>39</v>
      </c>
      <c r="S35" s="474">
        <f t="shared" si="4"/>
        <v>-9685.65341880342</v>
      </c>
      <c r="T35" s="491">
        <f t="shared" si="5"/>
        <v>-0.318623999660621</v>
      </c>
      <c r="U35" s="474" t="s">
        <v>39</v>
      </c>
      <c r="V35" s="474" t="s">
        <v>39</v>
      </c>
      <c r="W35" s="502"/>
    </row>
    <row r="36" spans="1:23">
      <c r="A36" s="484"/>
      <c r="B36" s="436" t="s">
        <v>71</v>
      </c>
      <c r="C36" s="473">
        <v>486.83</v>
      </c>
      <c r="D36" s="474" t="s">
        <v>39</v>
      </c>
      <c r="E36" s="473">
        <f t="shared" ref="E36:I36" si="19">F27</f>
        <v>252.826971200078</v>
      </c>
      <c r="F36" s="474" t="s">
        <v>39</v>
      </c>
      <c r="G36" s="473">
        <f t="shared" si="19"/>
        <v>278.762</v>
      </c>
      <c r="H36" s="474" t="s">
        <v>39</v>
      </c>
      <c r="I36" s="473">
        <f t="shared" si="19"/>
        <v>446.477299686063</v>
      </c>
      <c r="J36" s="474" t="s">
        <v>39</v>
      </c>
      <c r="K36" s="474">
        <f t="shared" si="0"/>
        <v>234.003028799922</v>
      </c>
      <c r="L36" s="491">
        <f t="shared" si="1"/>
        <v>0.92554614600331</v>
      </c>
      <c r="M36" s="474" t="s">
        <v>39</v>
      </c>
      <c r="N36" s="474" t="s">
        <v>39</v>
      </c>
      <c r="O36" s="474">
        <f t="shared" si="2"/>
        <v>208.068</v>
      </c>
      <c r="P36" s="491">
        <f t="shared" si="3"/>
        <v>0.746400154970907</v>
      </c>
      <c r="Q36" s="474" t="s">
        <v>39</v>
      </c>
      <c r="R36" s="474" t="s">
        <v>39</v>
      </c>
      <c r="S36" s="474">
        <f t="shared" si="4"/>
        <v>167.715299686063</v>
      </c>
      <c r="T36" s="491">
        <f t="shared" si="5"/>
        <v>0.601643336201</v>
      </c>
      <c r="U36" s="474" t="s">
        <v>39</v>
      </c>
      <c r="V36" s="474" t="s">
        <v>39</v>
      </c>
      <c r="W36" s="502"/>
    </row>
    <row r="37" spans="1:23">
      <c r="A37" s="484"/>
      <c r="B37" s="436" t="s">
        <v>72</v>
      </c>
      <c r="C37" s="473">
        <f>C9*C36+17.41</f>
        <v>18632.81894781</v>
      </c>
      <c r="D37" s="474" t="s">
        <v>39</v>
      </c>
      <c r="E37" s="473">
        <f t="shared" ref="E37:I37" si="20">E8*E36</f>
        <v>16618.3168169811</v>
      </c>
      <c r="F37" s="474" t="s">
        <v>39</v>
      </c>
      <c r="G37" s="473">
        <f t="shared" si="20"/>
        <v>16725.72</v>
      </c>
      <c r="H37" s="474" t="s">
        <v>39</v>
      </c>
      <c r="I37" s="473">
        <f t="shared" si="20"/>
        <v>17859.0919874425</v>
      </c>
      <c r="J37" s="474" t="s">
        <v>39</v>
      </c>
      <c r="K37" s="474">
        <f t="shared" si="0"/>
        <v>2014.50213082887</v>
      </c>
      <c r="L37" s="491">
        <f t="shared" si="1"/>
        <v>0.121221791172641</v>
      </c>
      <c r="M37" s="474" t="s">
        <v>39</v>
      </c>
      <c r="N37" s="474" t="s">
        <v>39</v>
      </c>
      <c r="O37" s="474">
        <f t="shared" si="2"/>
        <v>1907.09894781</v>
      </c>
      <c r="P37" s="491">
        <f t="shared" si="3"/>
        <v>0.114021934350808</v>
      </c>
      <c r="Q37" s="474" t="s">
        <v>39</v>
      </c>
      <c r="R37" s="474" t="s">
        <v>39</v>
      </c>
      <c r="S37" s="474">
        <f t="shared" si="4"/>
        <v>1133.37198744252</v>
      </c>
      <c r="T37" s="491">
        <f t="shared" si="5"/>
        <v>0.0677622241339995</v>
      </c>
      <c r="U37" s="474" t="s">
        <v>39</v>
      </c>
      <c r="V37" s="474" t="s">
        <v>39</v>
      </c>
      <c r="W37" s="502"/>
    </row>
    <row r="38" spans="1:23">
      <c r="A38" s="484"/>
      <c r="B38" s="436" t="s">
        <v>73</v>
      </c>
      <c r="C38" s="473">
        <f>C28</f>
        <v>1975.23</v>
      </c>
      <c r="D38" s="474" t="s">
        <v>39</v>
      </c>
      <c r="E38" s="473">
        <f t="shared" ref="E38:I38" si="21">E28</f>
        <v>2621.94048666667</v>
      </c>
      <c r="F38" s="474" t="s">
        <v>39</v>
      </c>
      <c r="G38" s="473">
        <f t="shared" si="21"/>
        <v>2687.22</v>
      </c>
      <c r="H38" s="474" t="s">
        <v>39</v>
      </c>
      <c r="I38" s="473">
        <f t="shared" si="21"/>
        <v>2046.11740603077</v>
      </c>
      <c r="J38" s="474" t="s">
        <v>39</v>
      </c>
      <c r="K38" s="474">
        <f t="shared" si="0"/>
        <v>-646.71048666667</v>
      </c>
      <c r="L38" s="491">
        <f t="shared" si="1"/>
        <v>-0.246653381324016</v>
      </c>
      <c r="M38" s="474" t="s">
        <v>39</v>
      </c>
      <c r="N38" s="474" t="s">
        <v>39</v>
      </c>
      <c r="O38" s="474">
        <f t="shared" si="2"/>
        <v>-711.99</v>
      </c>
      <c r="P38" s="491">
        <f t="shared" si="3"/>
        <v>-0.264954116149776</v>
      </c>
      <c r="Q38" s="474" t="s">
        <v>39</v>
      </c>
      <c r="R38" s="474" t="s">
        <v>39</v>
      </c>
      <c r="S38" s="474">
        <f t="shared" si="4"/>
        <v>-641.10259396923</v>
      </c>
      <c r="T38" s="491">
        <f t="shared" si="5"/>
        <v>-0.238574658557628</v>
      </c>
      <c r="U38" s="474" t="s">
        <v>39</v>
      </c>
      <c r="V38" s="474" t="s">
        <v>39</v>
      </c>
      <c r="W38" s="502"/>
    </row>
    <row r="39" spans="1:23">
      <c r="A39" s="484"/>
      <c r="B39" s="436" t="s">
        <v>74</v>
      </c>
      <c r="C39" s="473">
        <f>SUM(C29:C31)</f>
        <v>10117.99</v>
      </c>
      <c r="D39" s="474" t="s">
        <v>39</v>
      </c>
      <c r="E39" s="473">
        <f t="shared" ref="E39:I39" si="22">SUM(E29:E31)</f>
        <v>10645.9387050875</v>
      </c>
      <c r="F39" s="474" t="s">
        <v>39</v>
      </c>
      <c r="G39" s="473">
        <f t="shared" si="22"/>
        <v>10641.6669900875</v>
      </c>
      <c r="H39" s="474" t="s">
        <v>39</v>
      </c>
      <c r="I39" s="473">
        <f t="shared" si="22"/>
        <v>10083.7301506708</v>
      </c>
      <c r="J39" s="474" t="s">
        <v>39</v>
      </c>
      <c r="K39" s="474">
        <f t="shared" si="0"/>
        <v>-527.94870508752</v>
      </c>
      <c r="L39" s="491">
        <f t="shared" si="1"/>
        <v>-0.0495915597217577</v>
      </c>
      <c r="M39" s="474" t="s">
        <v>39</v>
      </c>
      <c r="N39" s="474" t="s">
        <v>39</v>
      </c>
      <c r="O39" s="474">
        <f t="shared" si="2"/>
        <v>-523.676990087521</v>
      </c>
      <c r="P39" s="491">
        <f t="shared" si="3"/>
        <v>-0.0492100523889081</v>
      </c>
      <c r="Q39" s="474" t="s">
        <v>39</v>
      </c>
      <c r="R39" s="474" t="s">
        <v>39</v>
      </c>
      <c r="S39" s="474">
        <f t="shared" si="4"/>
        <v>-557.93683941674</v>
      </c>
      <c r="T39" s="491">
        <f t="shared" si="5"/>
        <v>-0.0524294586493305</v>
      </c>
      <c r="U39" s="474" t="s">
        <v>39</v>
      </c>
      <c r="V39" s="474" t="s">
        <v>39</v>
      </c>
      <c r="W39" s="502"/>
    </row>
    <row r="40" spans="1:23">
      <c r="A40" s="484"/>
      <c r="B40" s="431" t="s">
        <v>75</v>
      </c>
      <c r="C40" s="473">
        <v>661.28</v>
      </c>
      <c r="D40" s="474" t="s">
        <v>39</v>
      </c>
      <c r="E40" s="473"/>
      <c r="F40" s="474" t="s">
        <v>39</v>
      </c>
      <c r="G40" s="473"/>
      <c r="H40" s="474" t="s">
        <v>39</v>
      </c>
      <c r="I40" s="473"/>
      <c r="J40" s="474" t="s">
        <v>39</v>
      </c>
      <c r="K40" s="474">
        <f t="shared" si="0"/>
        <v>661.28</v>
      </c>
      <c r="L40" s="491" t="str">
        <f t="shared" si="1"/>
        <v>-</v>
      </c>
      <c r="M40" s="474" t="s">
        <v>39</v>
      </c>
      <c r="N40" s="474" t="s">
        <v>39</v>
      </c>
      <c r="O40" s="474">
        <f t="shared" si="2"/>
        <v>661.28</v>
      </c>
      <c r="P40" s="491" t="str">
        <f t="shared" si="3"/>
        <v>-</v>
      </c>
      <c r="Q40" s="474" t="s">
        <v>39</v>
      </c>
      <c r="R40" s="474" t="s">
        <v>39</v>
      </c>
      <c r="S40" s="474">
        <f t="shared" si="4"/>
        <v>0</v>
      </c>
      <c r="T40" s="491" t="str">
        <f t="shared" si="5"/>
        <v>-</v>
      </c>
      <c r="U40" s="474" t="s">
        <v>39</v>
      </c>
      <c r="V40" s="474" t="s">
        <v>39</v>
      </c>
      <c r="W40" s="502"/>
    </row>
    <row r="41" spans="1:23">
      <c r="A41" s="484"/>
      <c r="B41" s="431" t="s">
        <v>76</v>
      </c>
      <c r="C41" s="473">
        <v>100.9</v>
      </c>
      <c r="D41" s="474" t="s">
        <v>39</v>
      </c>
      <c r="E41" s="473"/>
      <c r="F41" s="474" t="s">
        <v>39</v>
      </c>
      <c r="G41" s="473"/>
      <c r="H41" s="474" t="s">
        <v>39</v>
      </c>
      <c r="I41" s="473"/>
      <c r="J41" s="474" t="s">
        <v>39</v>
      </c>
      <c r="K41" s="474">
        <f t="shared" si="0"/>
        <v>100.9</v>
      </c>
      <c r="L41" s="491" t="str">
        <f t="shared" si="1"/>
        <v>-</v>
      </c>
      <c r="M41" s="474" t="s">
        <v>39</v>
      </c>
      <c r="N41" s="474" t="s">
        <v>39</v>
      </c>
      <c r="O41" s="474">
        <f t="shared" si="2"/>
        <v>100.9</v>
      </c>
      <c r="P41" s="491" t="str">
        <f t="shared" si="3"/>
        <v>-</v>
      </c>
      <c r="Q41" s="474" t="s">
        <v>39</v>
      </c>
      <c r="R41" s="474" t="s">
        <v>39</v>
      </c>
      <c r="S41" s="474">
        <f t="shared" si="4"/>
        <v>0</v>
      </c>
      <c r="T41" s="491" t="str">
        <f t="shared" si="5"/>
        <v>-</v>
      </c>
      <c r="U41" s="474" t="s">
        <v>39</v>
      </c>
      <c r="V41" s="474" t="s">
        <v>39</v>
      </c>
      <c r="W41" s="502"/>
    </row>
    <row r="42" spans="1:23">
      <c r="A42" s="484"/>
      <c r="B42" s="431" t="s">
        <v>77</v>
      </c>
      <c r="C42" s="473">
        <v>-0.26</v>
      </c>
      <c r="D42" s="474" t="s">
        <v>39</v>
      </c>
      <c r="E42" s="473"/>
      <c r="F42" s="474" t="s">
        <v>39</v>
      </c>
      <c r="G42" s="473"/>
      <c r="H42" s="474" t="s">
        <v>39</v>
      </c>
      <c r="I42" s="473"/>
      <c r="J42" s="474" t="s">
        <v>39</v>
      </c>
      <c r="K42" s="474">
        <f t="shared" si="0"/>
        <v>-0.26</v>
      </c>
      <c r="L42" s="491" t="str">
        <f t="shared" si="1"/>
        <v>-</v>
      </c>
      <c r="M42" s="474" t="s">
        <v>39</v>
      </c>
      <c r="N42" s="474" t="s">
        <v>39</v>
      </c>
      <c r="O42" s="474">
        <f t="shared" si="2"/>
        <v>-0.26</v>
      </c>
      <c r="P42" s="491" t="str">
        <f t="shared" si="3"/>
        <v>-</v>
      </c>
      <c r="Q42" s="474" t="s">
        <v>39</v>
      </c>
      <c r="R42" s="474" t="s">
        <v>39</v>
      </c>
      <c r="S42" s="474">
        <f t="shared" si="4"/>
        <v>0</v>
      </c>
      <c r="T42" s="491" t="str">
        <f t="shared" si="5"/>
        <v>-</v>
      </c>
      <c r="U42" s="474" t="s">
        <v>39</v>
      </c>
      <c r="V42" s="474" t="s">
        <v>39</v>
      </c>
      <c r="W42" s="502"/>
    </row>
    <row r="43" spans="1:23">
      <c r="A43" s="484"/>
      <c r="B43" s="431" t="s">
        <v>78</v>
      </c>
      <c r="C43" s="473">
        <v>255.49</v>
      </c>
      <c r="D43" s="474" t="s">
        <v>39</v>
      </c>
      <c r="E43" s="473">
        <v>274.46</v>
      </c>
      <c r="F43" s="474" t="s">
        <v>39</v>
      </c>
      <c r="G43" s="473">
        <v>274.46</v>
      </c>
      <c r="H43" s="474" t="s">
        <v>39</v>
      </c>
      <c r="I43" s="473">
        <v>220.68</v>
      </c>
      <c r="J43" s="474" t="s">
        <v>39</v>
      </c>
      <c r="K43" s="474">
        <f t="shared" si="0"/>
        <v>-18.97</v>
      </c>
      <c r="L43" s="491">
        <f t="shared" si="1"/>
        <v>-0.069117539896524</v>
      </c>
      <c r="M43" s="474" t="s">
        <v>39</v>
      </c>
      <c r="N43" s="474" t="s">
        <v>39</v>
      </c>
      <c r="O43" s="474">
        <f t="shared" si="2"/>
        <v>-18.97</v>
      </c>
      <c r="P43" s="491">
        <f t="shared" si="3"/>
        <v>-0.069117539896524</v>
      </c>
      <c r="Q43" s="474" t="s">
        <v>39</v>
      </c>
      <c r="R43" s="474" t="s">
        <v>39</v>
      </c>
      <c r="S43" s="474">
        <f t="shared" si="4"/>
        <v>-53.78</v>
      </c>
      <c r="T43" s="491">
        <f t="shared" si="5"/>
        <v>-0.195948407782555</v>
      </c>
      <c r="U43" s="474" t="s">
        <v>39</v>
      </c>
      <c r="V43" s="474" t="s">
        <v>39</v>
      </c>
      <c r="W43" s="502"/>
    </row>
    <row r="44" ht="15" spans="1:23">
      <c r="A44" s="485"/>
      <c r="B44" s="486" t="s">
        <v>79</v>
      </c>
      <c r="C44" s="487">
        <f>C35+C41-C37-C38-C39-C42+C40-C43</f>
        <v>-9580.73942969999</v>
      </c>
      <c r="D44" s="488" t="s">
        <v>39</v>
      </c>
      <c r="E44" s="487">
        <f t="shared" ref="E44:I44" si="23">E35+E41-E37-E38-E39-E42+E40-E43</f>
        <v>-500.695752325058</v>
      </c>
      <c r="F44" s="488" t="s">
        <v>39</v>
      </c>
      <c r="G44" s="487">
        <f t="shared" si="23"/>
        <v>69.3130099124801</v>
      </c>
      <c r="H44" s="488" t="s">
        <v>39</v>
      </c>
      <c r="I44" s="487">
        <f t="shared" si="23"/>
        <v>-9496.89296294749</v>
      </c>
      <c r="J44" s="488" t="s">
        <v>39</v>
      </c>
      <c r="K44" s="488">
        <f t="shared" si="0"/>
        <v>-9080.04367737494</v>
      </c>
      <c r="L44" s="496">
        <f t="shared" si="1"/>
        <v>18.1348526229958</v>
      </c>
      <c r="M44" s="488" t="s">
        <v>39</v>
      </c>
      <c r="N44" s="488" t="s">
        <v>39</v>
      </c>
      <c r="O44" s="488">
        <f t="shared" si="2"/>
        <v>-9650.05243961247</v>
      </c>
      <c r="P44" s="496">
        <f t="shared" si="3"/>
        <v>-139.224258934901</v>
      </c>
      <c r="Q44" s="488" t="s">
        <v>39</v>
      </c>
      <c r="R44" s="488" t="s">
        <v>39</v>
      </c>
      <c r="S44" s="488">
        <f t="shared" si="4"/>
        <v>-9566.20597285997</v>
      </c>
      <c r="T44" s="496">
        <f t="shared" si="5"/>
        <v>-138.014580306626</v>
      </c>
      <c r="U44" s="488" t="s">
        <v>39</v>
      </c>
      <c r="V44" s="488" t="s">
        <v>39</v>
      </c>
      <c r="W44" s="505"/>
    </row>
  </sheetData>
  <mergeCells count="18">
    <mergeCell ref="C3:H3"/>
    <mergeCell ref="C4:D4"/>
    <mergeCell ref="E4:F4"/>
    <mergeCell ref="G4:H4"/>
    <mergeCell ref="A6:B6"/>
    <mergeCell ref="A7:B7"/>
    <mergeCell ref="A8:B8"/>
    <mergeCell ref="A9:B9"/>
    <mergeCell ref="A10:B10"/>
    <mergeCell ref="A11:B11"/>
    <mergeCell ref="A15:A32"/>
    <mergeCell ref="A33:A44"/>
    <mergeCell ref="W3:W5"/>
    <mergeCell ref="I3:J4"/>
    <mergeCell ref="K3:N4"/>
    <mergeCell ref="O3:R4"/>
    <mergeCell ref="S3:V4"/>
    <mergeCell ref="A3:B5"/>
  </mergeCells>
  <pageMargins left="0.629166666666667" right="0.471527777777778" top="0.984027777777778" bottom="0.984027777777778" header="0.509027777777778" footer="0.511805555555556"/>
  <pageSetup paperSize="9" scale="9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2"/>
  <sheetViews>
    <sheetView workbookViewId="0">
      <pane xSplit="1" ySplit="3" topLeftCell="B67" activePane="bottomRight" state="frozen"/>
      <selection/>
      <selection pane="topRight"/>
      <selection pane="bottomLeft"/>
      <selection pane="bottomRight" activeCell="N15" sqref="N15:N16"/>
    </sheetView>
  </sheetViews>
  <sheetFormatPr defaultColWidth="9" defaultRowHeight="14.25"/>
  <cols>
    <col min="1" max="1" width="14.25" customWidth="1"/>
    <col min="2" max="2" width="30" customWidth="1"/>
    <col min="3" max="13" width="10" customWidth="1"/>
    <col min="14" max="14" width="16.25" customWidth="1"/>
  </cols>
  <sheetData>
    <row r="1" spans="1:13">
      <c r="A1" s="429"/>
      <c r="B1" s="429"/>
      <c r="C1" s="429"/>
      <c r="D1" s="429"/>
      <c r="E1" s="429"/>
      <c r="F1" s="429"/>
      <c r="G1" s="429"/>
      <c r="H1" s="429"/>
      <c r="I1" s="429"/>
      <c r="J1" s="429"/>
      <c r="K1" s="429"/>
      <c r="L1" s="429"/>
      <c r="M1" s="429"/>
    </row>
    <row r="2" spans="1:13">
      <c r="A2" s="430" t="s">
        <v>80</v>
      </c>
      <c r="B2" s="431" t="s">
        <v>22</v>
      </c>
      <c r="C2" s="432" t="s">
        <v>81</v>
      </c>
      <c r="D2" s="432"/>
      <c r="E2" s="432"/>
      <c r="F2" s="433" t="s">
        <v>82</v>
      </c>
      <c r="G2" s="434" t="s">
        <v>83</v>
      </c>
      <c r="H2" s="433" t="s">
        <v>84</v>
      </c>
      <c r="I2" s="433"/>
      <c r="J2" s="446" t="s">
        <v>85</v>
      </c>
      <c r="K2" s="447"/>
      <c r="L2" s="433" t="s">
        <v>86</v>
      </c>
      <c r="M2" s="433"/>
    </row>
    <row r="3" ht="24" spans="1:13">
      <c r="A3" s="435"/>
      <c r="B3" s="436"/>
      <c r="C3" s="437" t="s">
        <v>29</v>
      </c>
      <c r="D3" s="438" t="s">
        <v>87</v>
      </c>
      <c r="E3" s="437" t="s">
        <v>88</v>
      </c>
      <c r="F3" s="439"/>
      <c r="G3" s="440"/>
      <c r="H3" s="437" t="s">
        <v>89</v>
      </c>
      <c r="I3" s="448" t="s">
        <v>36</v>
      </c>
      <c r="J3" s="449" t="s">
        <v>89</v>
      </c>
      <c r="K3" s="448" t="s">
        <v>36</v>
      </c>
      <c r="L3" s="437" t="s">
        <v>89</v>
      </c>
      <c r="M3" s="437" t="s">
        <v>36</v>
      </c>
    </row>
    <row r="4" spans="1:14">
      <c r="A4" s="430" t="s">
        <v>90</v>
      </c>
      <c r="B4" s="431" t="s">
        <v>91</v>
      </c>
      <c r="C4" s="441">
        <v>126.2</v>
      </c>
      <c r="D4" s="441">
        <v>65</v>
      </c>
      <c r="E4" s="441">
        <v>65</v>
      </c>
      <c r="F4" s="441">
        <v>60</v>
      </c>
      <c r="G4" s="441"/>
      <c r="H4" s="441">
        <f t="shared" ref="H4:H10" si="0">C4-D4</f>
        <v>61.2</v>
      </c>
      <c r="I4" s="450">
        <f t="shared" ref="I4:I10" si="1">IF(D4=0,"-",H4/D4)</f>
        <v>0.941538461538462</v>
      </c>
      <c r="J4" s="441">
        <f t="shared" ref="J4:J10" si="2">C4-E4</f>
        <v>61.2</v>
      </c>
      <c r="K4" s="450">
        <f t="shared" ref="K4:K10" si="3">IF(E4=0,"-",J4/E4)</f>
        <v>0.941538461538462</v>
      </c>
      <c r="L4" s="441">
        <f>F4-D4</f>
        <v>-5</v>
      </c>
      <c r="M4" s="450">
        <f>IF(D4=0,"-",L4/D4)</f>
        <v>-0.0769230769230769</v>
      </c>
      <c r="N4" s="451"/>
    </row>
    <row r="5" spans="1:14">
      <c r="A5" s="435"/>
      <c r="B5" s="431" t="s">
        <v>92</v>
      </c>
      <c r="C5" s="441">
        <v>28.62</v>
      </c>
      <c r="D5" s="441">
        <v>25</v>
      </c>
      <c r="E5" s="441">
        <v>25</v>
      </c>
      <c r="F5" s="441">
        <v>22</v>
      </c>
      <c r="G5" s="441"/>
      <c r="H5" s="441">
        <f t="shared" si="0"/>
        <v>3.62</v>
      </c>
      <c r="I5" s="450">
        <f t="shared" si="1"/>
        <v>0.1448</v>
      </c>
      <c r="J5" s="441">
        <f t="shared" si="2"/>
        <v>3.62</v>
      </c>
      <c r="K5" s="450">
        <f t="shared" si="3"/>
        <v>0.1448</v>
      </c>
      <c r="L5" s="441">
        <f>F5-D5</f>
        <v>-3</v>
      </c>
      <c r="M5" s="450">
        <f>IF(D5=0,"-",L5/D5)</f>
        <v>-0.12</v>
      </c>
      <c r="N5" s="452"/>
    </row>
    <row r="6" spans="1:14">
      <c r="A6" s="435"/>
      <c r="B6" s="431" t="s">
        <v>93</v>
      </c>
      <c r="C6" s="441">
        <v>81.87</v>
      </c>
      <c r="D6" s="441">
        <v>64</v>
      </c>
      <c r="E6" s="441">
        <v>64</v>
      </c>
      <c r="F6" s="441">
        <v>50</v>
      </c>
      <c r="G6" s="441"/>
      <c r="H6" s="441">
        <f t="shared" si="0"/>
        <v>17.87</v>
      </c>
      <c r="I6" s="450">
        <f t="shared" si="1"/>
        <v>0.27921875</v>
      </c>
      <c r="J6" s="441">
        <f t="shared" si="2"/>
        <v>17.87</v>
      </c>
      <c r="K6" s="450">
        <f t="shared" si="3"/>
        <v>0.27921875</v>
      </c>
      <c r="L6" s="441">
        <f t="shared" ref="L6:L26" si="4">F6-D6</f>
        <v>-14</v>
      </c>
      <c r="M6" s="450">
        <f t="shared" ref="M6:M26" si="5">IF(D6=0,"-",L6/D6)</f>
        <v>-0.21875</v>
      </c>
      <c r="N6" s="452"/>
    </row>
    <row r="7" spans="1:14">
      <c r="A7" s="435"/>
      <c r="B7" s="431" t="s">
        <v>94</v>
      </c>
      <c r="C7" s="441">
        <v>108.51</v>
      </c>
      <c r="D7" s="441">
        <v>70</v>
      </c>
      <c r="E7" s="441">
        <v>70</v>
      </c>
      <c r="F7" s="441">
        <v>43.2</v>
      </c>
      <c r="G7" s="441"/>
      <c r="H7" s="441">
        <f t="shared" si="0"/>
        <v>38.51</v>
      </c>
      <c r="I7" s="450">
        <f t="shared" si="1"/>
        <v>0.550142857142857</v>
      </c>
      <c r="J7" s="441">
        <f t="shared" si="2"/>
        <v>38.51</v>
      </c>
      <c r="K7" s="450">
        <f t="shared" si="3"/>
        <v>0.550142857142857</v>
      </c>
      <c r="L7" s="441">
        <f t="shared" si="4"/>
        <v>-26.8</v>
      </c>
      <c r="M7" s="450">
        <f t="shared" si="5"/>
        <v>-0.382857142857143</v>
      </c>
      <c r="N7" s="452"/>
    </row>
    <row r="8" spans="1:14">
      <c r="A8" s="435"/>
      <c r="B8" s="431" t="s">
        <v>95</v>
      </c>
      <c r="C8" s="441">
        <v>1.68</v>
      </c>
      <c r="D8" s="441">
        <v>1</v>
      </c>
      <c r="E8" s="441">
        <v>1</v>
      </c>
      <c r="F8" s="441"/>
      <c r="G8" s="441"/>
      <c r="H8" s="441">
        <f t="shared" si="0"/>
        <v>0.68</v>
      </c>
      <c r="I8" s="450">
        <f t="shared" si="1"/>
        <v>0.68</v>
      </c>
      <c r="J8" s="441">
        <f t="shared" si="2"/>
        <v>0.68</v>
      </c>
      <c r="K8" s="450">
        <f t="shared" si="3"/>
        <v>0.68</v>
      </c>
      <c r="L8" s="441">
        <f t="shared" si="4"/>
        <v>-1</v>
      </c>
      <c r="M8" s="450">
        <f t="shared" si="5"/>
        <v>-1</v>
      </c>
      <c r="N8" s="452"/>
    </row>
    <row r="9" spans="1:14">
      <c r="A9" s="435"/>
      <c r="B9" s="431" t="s">
        <v>96</v>
      </c>
      <c r="C9" s="441">
        <v>6.02</v>
      </c>
      <c r="D9" s="441">
        <v>5</v>
      </c>
      <c r="E9" s="441">
        <v>5</v>
      </c>
      <c r="F9" s="441">
        <v>4.8</v>
      </c>
      <c r="G9" s="441"/>
      <c r="H9" s="441">
        <f t="shared" si="0"/>
        <v>1.02</v>
      </c>
      <c r="I9" s="450">
        <f t="shared" si="1"/>
        <v>0.204</v>
      </c>
      <c r="J9" s="441">
        <f t="shared" si="2"/>
        <v>1.02</v>
      </c>
      <c r="K9" s="450">
        <f t="shared" si="3"/>
        <v>0.204</v>
      </c>
      <c r="L9" s="441">
        <f t="shared" si="4"/>
        <v>-0.2</v>
      </c>
      <c r="M9" s="450">
        <f t="shared" si="5"/>
        <v>-0.04</v>
      </c>
      <c r="N9" s="452"/>
    </row>
    <row r="10" spans="1:14">
      <c r="A10" s="435"/>
      <c r="B10" s="431" t="s">
        <v>97</v>
      </c>
      <c r="C10" s="442">
        <f>SUM(C4:C9)</f>
        <v>352.9</v>
      </c>
      <c r="D10" s="442">
        <f>SUM(D4:D9)</f>
        <v>230</v>
      </c>
      <c r="E10" s="442">
        <f>SUM(E4:E9)</f>
        <v>230</v>
      </c>
      <c r="F10" s="442">
        <f>SUM(F4:F9)</f>
        <v>180</v>
      </c>
      <c r="G10" s="442">
        <f>SUM(G4:G9)</f>
        <v>0</v>
      </c>
      <c r="H10" s="442">
        <f t="shared" si="0"/>
        <v>122.9</v>
      </c>
      <c r="I10" s="453">
        <f t="shared" si="1"/>
        <v>0.534347826086956</v>
      </c>
      <c r="J10" s="442">
        <f t="shared" si="2"/>
        <v>122.9</v>
      </c>
      <c r="K10" s="453">
        <f t="shared" si="3"/>
        <v>0.534347826086956</v>
      </c>
      <c r="L10" s="442">
        <f t="shared" si="4"/>
        <v>-50</v>
      </c>
      <c r="M10" s="453">
        <f t="shared" si="5"/>
        <v>-0.217391304347826</v>
      </c>
      <c r="N10" s="452"/>
    </row>
    <row r="11" spans="1:14">
      <c r="A11" s="443" t="s">
        <v>98</v>
      </c>
      <c r="B11" s="431" t="s">
        <v>99</v>
      </c>
      <c r="C11" s="441">
        <v>23.98</v>
      </c>
      <c r="D11" s="441">
        <v>15</v>
      </c>
      <c r="E11" s="441">
        <v>15</v>
      </c>
      <c r="F11" s="441">
        <v>20</v>
      </c>
      <c r="G11" s="441"/>
      <c r="H11" s="441">
        <f t="shared" ref="H11:H26" si="6">C11-D11</f>
        <v>8.98</v>
      </c>
      <c r="I11" s="450">
        <f t="shared" ref="I11:I26" si="7">IF(D11=0,"-",H11/D11)</f>
        <v>0.598666666666667</v>
      </c>
      <c r="J11" s="441">
        <f t="shared" ref="J11:J26" si="8">C11-E11</f>
        <v>8.98</v>
      </c>
      <c r="K11" s="450">
        <f t="shared" ref="K11:K26" si="9">IF(E11=0,"-",J11/E11)</f>
        <v>0.598666666666667</v>
      </c>
      <c r="L11" s="441">
        <f t="shared" si="4"/>
        <v>5</v>
      </c>
      <c r="M11" s="450">
        <f t="shared" si="5"/>
        <v>0.333333333333333</v>
      </c>
      <c r="N11" s="454"/>
    </row>
    <row r="12" spans="1:14">
      <c r="A12" s="435"/>
      <c r="B12" s="431" t="s">
        <v>100</v>
      </c>
      <c r="C12" s="441">
        <v>21.31</v>
      </c>
      <c r="D12" s="441">
        <v>5</v>
      </c>
      <c r="E12" s="441">
        <v>5</v>
      </c>
      <c r="F12" s="441">
        <v>15</v>
      </c>
      <c r="G12" s="441"/>
      <c r="H12" s="441">
        <f t="shared" si="6"/>
        <v>16.31</v>
      </c>
      <c r="I12" s="450">
        <f t="shared" si="7"/>
        <v>3.262</v>
      </c>
      <c r="J12" s="441">
        <f t="shared" si="8"/>
        <v>16.31</v>
      </c>
      <c r="K12" s="450">
        <f t="shared" si="9"/>
        <v>3.262</v>
      </c>
      <c r="L12" s="441">
        <f t="shared" si="4"/>
        <v>10</v>
      </c>
      <c r="M12" s="450">
        <f t="shared" si="5"/>
        <v>2</v>
      </c>
      <c r="N12" s="454"/>
    </row>
    <row r="13" spans="1:13">
      <c r="A13" s="435"/>
      <c r="B13" s="431" t="s">
        <v>101</v>
      </c>
      <c r="C13" s="441">
        <v>15.26</v>
      </c>
      <c r="D13" s="441">
        <v>12</v>
      </c>
      <c r="E13" s="441">
        <v>12</v>
      </c>
      <c r="F13" s="441">
        <v>15</v>
      </c>
      <c r="G13" s="441"/>
      <c r="H13" s="441">
        <f t="shared" si="6"/>
        <v>3.26</v>
      </c>
      <c r="I13" s="450">
        <f t="shared" si="7"/>
        <v>0.271666666666667</v>
      </c>
      <c r="J13" s="441">
        <f t="shared" si="8"/>
        <v>3.26</v>
      </c>
      <c r="K13" s="450">
        <f t="shared" si="9"/>
        <v>0.271666666666667</v>
      </c>
      <c r="L13" s="441">
        <f t="shared" si="4"/>
        <v>3</v>
      </c>
      <c r="M13" s="450">
        <f t="shared" si="5"/>
        <v>0.25</v>
      </c>
    </row>
    <row r="14" spans="1:13">
      <c r="A14" s="435"/>
      <c r="B14" s="431" t="s">
        <v>102</v>
      </c>
      <c r="C14" s="441">
        <v>2.91</v>
      </c>
      <c r="D14" s="441">
        <v>3</v>
      </c>
      <c r="E14" s="441">
        <v>3</v>
      </c>
      <c r="F14" s="441">
        <v>3</v>
      </c>
      <c r="G14" s="441"/>
      <c r="H14" s="441">
        <f t="shared" si="6"/>
        <v>-0.0899999999999999</v>
      </c>
      <c r="I14" s="450">
        <f t="shared" si="7"/>
        <v>-0.03</v>
      </c>
      <c r="J14" s="441">
        <f t="shared" si="8"/>
        <v>-0.0899999999999999</v>
      </c>
      <c r="K14" s="450">
        <f t="shared" si="9"/>
        <v>-0.03</v>
      </c>
      <c r="L14" s="441">
        <f t="shared" si="4"/>
        <v>0</v>
      </c>
      <c r="M14" s="450">
        <f t="shared" si="5"/>
        <v>0</v>
      </c>
    </row>
    <row r="15" spans="1:13">
      <c r="A15" s="435"/>
      <c r="B15" s="431" t="s">
        <v>103</v>
      </c>
      <c r="C15" s="441">
        <v>2.23</v>
      </c>
      <c r="D15" s="441"/>
      <c r="E15" s="441"/>
      <c r="F15" s="441">
        <v>2</v>
      </c>
      <c r="G15" s="441"/>
      <c r="H15" s="441">
        <f t="shared" si="6"/>
        <v>2.23</v>
      </c>
      <c r="I15" s="450" t="str">
        <f t="shared" si="7"/>
        <v>-</v>
      </c>
      <c r="J15" s="441">
        <f t="shared" si="8"/>
        <v>2.23</v>
      </c>
      <c r="K15" s="450" t="str">
        <f t="shared" si="9"/>
        <v>-</v>
      </c>
      <c r="L15" s="441">
        <f t="shared" si="4"/>
        <v>2</v>
      </c>
      <c r="M15" s="450" t="str">
        <f t="shared" si="5"/>
        <v>-</v>
      </c>
    </row>
    <row r="16" spans="1:13">
      <c r="A16" s="435"/>
      <c r="B16" s="431" t="s">
        <v>104</v>
      </c>
      <c r="C16" s="441">
        <v>69.26</v>
      </c>
      <c r="D16" s="441">
        <v>69.26</v>
      </c>
      <c r="E16" s="441">
        <v>69.26</v>
      </c>
      <c r="F16" s="441">
        <v>70</v>
      </c>
      <c r="G16" s="441"/>
      <c r="H16" s="441">
        <f t="shared" si="6"/>
        <v>0</v>
      </c>
      <c r="I16" s="450">
        <f t="shared" si="7"/>
        <v>0</v>
      </c>
      <c r="J16" s="441">
        <f t="shared" si="8"/>
        <v>0</v>
      </c>
      <c r="K16" s="450">
        <f t="shared" si="9"/>
        <v>0</v>
      </c>
      <c r="L16" s="441">
        <f t="shared" si="4"/>
        <v>0.739999999999995</v>
      </c>
      <c r="M16" s="450">
        <f t="shared" si="5"/>
        <v>0.0106843777071902</v>
      </c>
    </row>
    <row r="17" spans="1:13">
      <c r="A17" s="435"/>
      <c r="B17" s="431" t="s">
        <v>105</v>
      </c>
      <c r="C17" s="441">
        <v>54.91</v>
      </c>
      <c r="D17" s="441">
        <v>60</v>
      </c>
      <c r="E17" s="441">
        <v>60</v>
      </c>
      <c r="F17" s="441">
        <v>58</v>
      </c>
      <c r="G17" s="441"/>
      <c r="H17" s="441">
        <f t="shared" si="6"/>
        <v>-5.09</v>
      </c>
      <c r="I17" s="450">
        <f t="shared" si="7"/>
        <v>-0.0848333333333334</v>
      </c>
      <c r="J17" s="441">
        <f t="shared" si="8"/>
        <v>-5.09</v>
      </c>
      <c r="K17" s="450">
        <f t="shared" si="9"/>
        <v>-0.0848333333333334</v>
      </c>
      <c r="L17" s="441">
        <f t="shared" si="4"/>
        <v>-2</v>
      </c>
      <c r="M17" s="450">
        <f t="shared" si="5"/>
        <v>-0.0333333333333333</v>
      </c>
    </row>
    <row r="18" spans="1:13">
      <c r="A18" s="435"/>
      <c r="B18" s="431" t="s">
        <v>106</v>
      </c>
      <c r="C18" s="441">
        <v>36.8</v>
      </c>
      <c r="D18" s="441">
        <v>49</v>
      </c>
      <c r="E18" s="441">
        <v>44.73</v>
      </c>
      <c r="F18" s="441">
        <v>29.82</v>
      </c>
      <c r="G18" s="441"/>
      <c r="H18" s="441">
        <f t="shared" si="6"/>
        <v>-12.2</v>
      </c>
      <c r="I18" s="450">
        <f t="shared" si="7"/>
        <v>-0.248979591836735</v>
      </c>
      <c r="J18" s="441">
        <f t="shared" si="8"/>
        <v>-7.93</v>
      </c>
      <c r="K18" s="450">
        <f t="shared" si="9"/>
        <v>-0.177285937849318</v>
      </c>
      <c r="L18" s="441">
        <f t="shared" si="4"/>
        <v>-19.18</v>
      </c>
      <c r="M18" s="450">
        <f t="shared" si="5"/>
        <v>-0.391428571428571</v>
      </c>
    </row>
    <row r="19" spans="1:13">
      <c r="A19" s="435"/>
      <c r="B19" s="431" t="s">
        <v>107</v>
      </c>
      <c r="C19" s="441"/>
      <c r="D19" s="441">
        <v>3</v>
      </c>
      <c r="E19" s="441">
        <v>3</v>
      </c>
      <c r="F19" s="441"/>
      <c r="G19" s="441"/>
      <c r="H19" s="441">
        <f t="shared" si="6"/>
        <v>-3</v>
      </c>
      <c r="I19" s="450">
        <f t="shared" si="7"/>
        <v>-1</v>
      </c>
      <c r="J19" s="441">
        <f t="shared" si="8"/>
        <v>-3</v>
      </c>
      <c r="K19" s="450">
        <f t="shared" si="9"/>
        <v>-1</v>
      </c>
      <c r="L19" s="441">
        <f t="shared" si="4"/>
        <v>-3</v>
      </c>
      <c r="M19" s="450">
        <f t="shared" si="5"/>
        <v>-1</v>
      </c>
    </row>
    <row r="20" spans="1:13">
      <c r="A20" s="435"/>
      <c r="B20" s="431" t="s">
        <v>108</v>
      </c>
      <c r="C20" s="441">
        <v>9.43</v>
      </c>
      <c r="D20" s="441"/>
      <c r="E20" s="441"/>
      <c r="F20" s="441"/>
      <c r="G20" s="441"/>
      <c r="H20" s="441">
        <f t="shared" si="6"/>
        <v>9.43</v>
      </c>
      <c r="I20" s="450" t="str">
        <f t="shared" si="7"/>
        <v>-</v>
      </c>
      <c r="J20" s="441">
        <f t="shared" si="8"/>
        <v>9.43</v>
      </c>
      <c r="K20" s="450" t="str">
        <f t="shared" si="9"/>
        <v>-</v>
      </c>
      <c r="L20" s="441">
        <f t="shared" si="4"/>
        <v>0</v>
      </c>
      <c r="M20" s="450" t="str">
        <f t="shared" si="5"/>
        <v>-</v>
      </c>
    </row>
    <row r="21" spans="1:13">
      <c r="A21" s="435"/>
      <c r="B21" s="431" t="s">
        <v>109</v>
      </c>
      <c r="C21" s="441">
        <v>14.87</v>
      </c>
      <c r="D21" s="441">
        <v>15</v>
      </c>
      <c r="E21" s="441">
        <v>15</v>
      </c>
      <c r="F21" s="441">
        <v>50</v>
      </c>
      <c r="G21" s="441"/>
      <c r="H21" s="441">
        <f t="shared" si="6"/>
        <v>-0.130000000000001</v>
      </c>
      <c r="I21" s="450">
        <f t="shared" si="7"/>
        <v>-0.00866666666666672</v>
      </c>
      <c r="J21" s="441">
        <f t="shared" si="8"/>
        <v>-0.130000000000001</v>
      </c>
      <c r="K21" s="450">
        <f t="shared" si="9"/>
        <v>-0.00866666666666672</v>
      </c>
      <c r="L21" s="441">
        <f t="shared" si="4"/>
        <v>35</v>
      </c>
      <c r="M21" s="450">
        <f t="shared" si="5"/>
        <v>2.33333333333333</v>
      </c>
    </row>
    <row r="22" spans="1:13">
      <c r="A22" s="435"/>
      <c r="B22" s="431" t="s">
        <v>110</v>
      </c>
      <c r="C22" s="441"/>
      <c r="D22" s="441">
        <v>80</v>
      </c>
      <c r="E22" s="441">
        <v>80</v>
      </c>
      <c r="F22" s="441">
        <v>80</v>
      </c>
      <c r="G22" s="441"/>
      <c r="H22" s="441">
        <f t="shared" si="6"/>
        <v>-80</v>
      </c>
      <c r="I22" s="450">
        <f t="shared" si="7"/>
        <v>-1</v>
      </c>
      <c r="J22" s="441">
        <f t="shared" si="8"/>
        <v>-80</v>
      </c>
      <c r="K22" s="450">
        <f t="shared" si="9"/>
        <v>-1</v>
      </c>
      <c r="L22" s="441">
        <f t="shared" si="4"/>
        <v>0</v>
      </c>
      <c r="M22" s="450">
        <f t="shared" si="5"/>
        <v>0</v>
      </c>
    </row>
    <row r="23" spans="1:13">
      <c r="A23" s="435"/>
      <c r="B23" s="431" t="s">
        <v>111</v>
      </c>
      <c r="C23" s="441">
        <v>10</v>
      </c>
      <c r="D23" s="441">
        <v>10</v>
      </c>
      <c r="E23" s="441">
        <v>10</v>
      </c>
      <c r="F23" s="441">
        <v>10</v>
      </c>
      <c r="G23" s="441"/>
      <c r="H23" s="441">
        <f t="shared" si="6"/>
        <v>0</v>
      </c>
      <c r="I23" s="450">
        <f t="shared" si="7"/>
        <v>0</v>
      </c>
      <c r="J23" s="441">
        <f t="shared" si="8"/>
        <v>0</v>
      </c>
      <c r="K23" s="450">
        <f t="shared" si="9"/>
        <v>0</v>
      </c>
      <c r="L23" s="441">
        <f t="shared" si="4"/>
        <v>0</v>
      </c>
      <c r="M23" s="450">
        <f t="shared" si="5"/>
        <v>0</v>
      </c>
    </row>
    <row r="24" spans="1:13">
      <c r="A24" s="435"/>
      <c r="B24" s="431" t="s">
        <v>112</v>
      </c>
      <c r="C24" s="441">
        <v>3.83</v>
      </c>
      <c r="D24" s="441"/>
      <c r="E24" s="441"/>
      <c r="F24" s="441"/>
      <c r="G24" s="441"/>
      <c r="H24" s="441">
        <f t="shared" si="6"/>
        <v>3.83</v>
      </c>
      <c r="I24" s="450" t="str">
        <f t="shared" si="7"/>
        <v>-</v>
      </c>
      <c r="J24" s="441">
        <f t="shared" si="8"/>
        <v>3.83</v>
      </c>
      <c r="K24" s="450" t="str">
        <f t="shared" si="9"/>
        <v>-</v>
      </c>
      <c r="L24" s="441">
        <f t="shared" si="4"/>
        <v>0</v>
      </c>
      <c r="M24" s="450" t="str">
        <f t="shared" si="5"/>
        <v>-</v>
      </c>
    </row>
    <row r="25" spans="1:13">
      <c r="A25" s="435"/>
      <c r="B25" s="431" t="s">
        <v>113</v>
      </c>
      <c r="C25" s="441">
        <v>11.02</v>
      </c>
      <c r="D25" s="441"/>
      <c r="E25" s="441"/>
      <c r="F25" s="441">
        <v>71.35</v>
      </c>
      <c r="G25" s="441"/>
      <c r="H25" s="441">
        <f t="shared" si="6"/>
        <v>11.02</v>
      </c>
      <c r="I25" s="450" t="str">
        <f t="shared" si="7"/>
        <v>-</v>
      </c>
      <c r="J25" s="441">
        <f t="shared" si="8"/>
        <v>11.02</v>
      </c>
      <c r="K25" s="450" t="str">
        <f t="shared" si="9"/>
        <v>-</v>
      </c>
      <c r="L25" s="441">
        <f t="shared" si="4"/>
        <v>71.35</v>
      </c>
      <c r="M25" s="450" t="str">
        <f t="shared" si="5"/>
        <v>-</v>
      </c>
    </row>
    <row r="26" spans="1:13">
      <c r="A26" s="435"/>
      <c r="B26" s="431" t="s">
        <v>97</v>
      </c>
      <c r="C26" s="442">
        <f>SUM(C11:C25)</f>
        <v>275.81</v>
      </c>
      <c r="D26" s="442">
        <f>SUM(D11:D25)</f>
        <v>321.26</v>
      </c>
      <c r="E26" s="442">
        <f>SUM(E11:E25)</f>
        <v>316.99</v>
      </c>
      <c r="F26" s="442">
        <f>SUM(F11:F25)</f>
        <v>424.17</v>
      </c>
      <c r="G26" s="442">
        <f>SUM(G11:G25)</f>
        <v>0</v>
      </c>
      <c r="H26" s="442">
        <f t="shared" si="6"/>
        <v>-45.45</v>
      </c>
      <c r="I26" s="453">
        <f t="shared" si="7"/>
        <v>-0.141474195355787</v>
      </c>
      <c r="J26" s="442">
        <f t="shared" si="8"/>
        <v>-41.1800000000001</v>
      </c>
      <c r="K26" s="453">
        <f t="shared" si="9"/>
        <v>-0.129909460866274</v>
      </c>
      <c r="L26" s="442">
        <f t="shared" si="4"/>
        <v>102.91</v>
      </c>
      <c r="M26" s="453">
        <f t="shared" si="5"/>
        <v>0.320332441013509</v>
      </c>
    </row>
    <row r="27" spans="1:13">
      <c r="A27" s="430" t="s">
        <v>114</v>
      </c>
      <c r="B27" s="431" t="s">
        <v>99</v>
      </c>
      <c r="C27" s="441">
        <v>0.6</v>
      </c>
      <c r="D27" s="441">
        <v>1</v>
      </c>
      <c r="E27" s="441">
        <v>1</v>
      </c>
      <c r="F27" s="441">
        <v>1</v>
      </c>
      <c r="G27" s="441"/>
      <c r="H27" s="441">
        <f t="shared" ref="H27:H32" si="10">C27-D27</f>
        <v>-0.4</v>
      </c>
      <c r="I27" s="450">
        <f t="shared" ref="I27:I32" si="11">IF(D27=0,"-",H27/D27)</f>
        <v>-0.4</v>
      </c>
      <c r="J27" s="441">
        <f t="shared" ref="J27:J32" si="12">C27-E27</f>
        <v>-0.4</v>
      </c>
      <c r="K27" s="450">
        <f t="shared" ref="K27:K32" si="13">IF(E27=0,"-",J27/E27)</f>
        <v>-0.4</v>
      </c>
      <c r="L27" s="441">
        <f t="shared" ref="L27:L32" si="14">F27-D27</f>
        <v>0</v>
      </c>
      <c r="M27" s="450">
        <f t="shared" ref="M27:M32" si="15">IF(D27=0,"-",L27/D27)</f>
        <v>0</v>
      </c>
    </row>
    <row r="28" spans="1:13">
      <c r="A28" s="435"/>
      <c r="B28" s="431" t="s">
        <v>115</v>
      </c>
      <c r="C28" s="441"/>
      <c r="D28" s="441"/>
      <c r="E28" s="441"/>
      <c r="F28" s="441"/>
      <c r="G28" s="441"/>
      <c r="H28" s="441">
        <f t="shared" si="10"/>
        <v>0</v>
      </c>
      <c r="I28" s="450" t="str">
        <f t="shared" si="11"/>
        <v>-</v>
      </c>
      <c r="J28" s="441">
        <f t="shared" si="12"/>
        <v>0</v>
      </c>
      <c r="K28" s="450" t="str">
        <f t="shared" si="13"/>
        <v>-</v>
      </c>
      <c r="L28" s="441">
        <f t="shared" si="14"/>
        <v>0</v>
      </c>
      <c r="M28" s="450" t="str">
        <f t="shared" si="15"/>
        <v>-</v>
      </c>
    </row>
    <row r="29" spans="1:13">
      <c r="A29" s="435"/>
      <c r="B29" s="431" t="s">
        <v>116</v>
      </c>
      <c r="C29" s="441">
        <v>15.47</v>
      </c>
      <c r="D29" s="441">
        <v>30</v>
      </c>
      <c r="E29" s="441">
        <v>30</v>
      </c>
      <c r="F29" s="441">
        <v>15</v>
      </c>
      <c r="G29" s="441"/>
      <c r="H29" s="441">
        <f t="shared" si="10"/>
        <v>-14.53</v>
      </c>
      <c r="I29" s="450">
        <f t="shared" si="11"/>
        <v>-0.484333333333333</v>
      </c>
      <c r="J29" s="441">
        <f t="shared" si="12"/>
        <v>-14.53</v>
      </c>
      <c r="K29" s="450">
        <f t="shared" si="13"/>
        <v>-0.484333333333333</v>
      </c>
      <c r="L29" s="441">
        <f t="shared" si="14"/>
        <v>-15</v>
      </c>
      <c r="M29" s="450">
        <f t="shared" si="15"/>
        <v>-0.5</v>
      </c>
    </row>
    <row r="30" spans="1:13">
      <c r="A30" s="435"/>
      <c r="B30" s="431" t="s">
        <v>117</v>
      </c>
      <c r="C30" s="441"/>
      <c r="D30" s="441"/>
      <c r="E30" s="441"/>
      <c r="F30" s="441"/>
      <c r="G30" s="441"/>
      <c r="H30" s="441">
        <f t="shared" si="10"/>
        <v>0</v>
      </c>
      <c r="I30" s="450" t="str">
        <f t="shared" si="11"/>
        <v>-</v>
      </c>
      <c r="J30" s="441">
        <f t="shared" si="12"/>
        <v>0</v>
      </c>
      <c r="K30" s="450" t="str">
        <f t="shared" si="13"/>
        <v>-</v>
      </c>
      <c r="L30" s="441">
        <f t="shared" si="14"/>
        <v>0</v>
      </c>
      <c r="M30" s="450" t="str">
        <f t="shared" si="15"/>
        <v>-</v>
      </c>
    </row>
    <row r="31" spans="1:13">
      <c r="A31" s="435"/>
      <c r="B31" s="431" t="s">
        <v>118</v>
      </c>
      <c r="C31" s="441"/>
      <c r="D31" s="441"/>
      <c r="E31" s="441"/>
      <c r="F31" s="441"/>
      <c r="G31" s="441"/>
      <c r="H31" s="441">
        <f t="shared" si="10"/>
        <v>0</v>
      </c>
      <c r="I31" s="450" t="str">
        <f t="shared" si="11"/>
        <v>-</v>
      </c>
      <c r="J31" s="441">
        <f t="shared" si="12"/>
        <v>0</v>
      </c>
      <c r="K31" s="450" t="str">
        <f t="shared" si="13"/>
        <v>-</v>
      </c>
      <c r="L31" s="441">
        <f t="shared" si="14"/>
        <v>0</v>
      </c>
      <c r="M31" s="450" t="str">
        <f t="shared" si="15"/>
        <v>-</v>
      </c>
    </row>
    <row r="32" spans="1:13">
      <c r="A32" s="435"/>
      <c r="B32" s="431" t="s">
        <v>97</v>
      </c>
      <c r="C32" s="442">
        <f>SUM(C27:C31)</f>
        <v>16.07</v>
      </c>
      <c r="D32" s="442">
        <f>SUM(D27:D31)</f>
        <v>31</v>
      </c>
      <c r="E32" s="442">
        <f>SUM(E27:E31)</f>
        <v>31</v>
      </c>
      <c r="F32" s="442">
        <f>SUM(F27:F31)</f>
        <v>16</v>
      </c>
      <c r="G32" s="442">
        <f>SUM(G27:G31)</f>
        <v>0</v>
      </c>
      <c r="H32" s="442">
        <f t="shared" si="10"/>
        <v>-14.93</v>
      </c>
      <c r="I32" s="453">
        <f t="shared" si="11"/>
        <v>-0.481612903225806</v>
      </c>
      <c r="J32" s="442">
        <f t="shared" si="12"/>
        <v>-14.93</v>
      </c>
      <c r="K32" s="453">
        <f t="shared" si="13"/>
        <v>-0.481612903225806</v>
      </c>
      <c r="L32" s="442">
        <f t="shared" si="14"/>
        <v>-15</v>
      </c>
      <c r="M32" s="453">
        <f t="shared" si="15"/>
        <v>-0.483870967741935</v>
      </c>
    </row>
    <row r="33" spans="1:13">
      <c r="A33" s="430" t="s">
        <v>119</v>
      </c>
      <c r="B33" s="431" t="s">
        <v>120</v>
      </c>
      <c r="C33" s="441">
        <v>20638.35</v>
      </c>
      <c r="D33" s="441">
        <v>29659.96</v>
      </c>
      <c r="E33" s="441">
        <v>30398.38</v>
      </c>
      <c r="F33" s="441">
        <v>21637.2</v>
      </c>
      <c r="G33" s="441"/>
      <c r="H33" s="441">
        <f t="shared" ref="H33:H45" si="16">C33-D33</f>
        <v>-9021.61</v>
      </c>
      <c r="I33" s="450">
        <f t="shared" ref="I33:I45" si="17">IF(D33=0,"-",H33/D33)</f>
        <v>-0.304167975951417</v>
      </c>
      <c r="J33" s="441">
        <f t="shared" ref="J33:J45" si="18">C33-E33</f>
        <v>-9760.03</v>
      </c>
      <c r="K33" s="450">
        <f t="shared" ref="K33:K45" si="19">IF(E33=0,"-",J33/E33)</f>
        <v>-0.321070728111169</v>
      </c>
      <c r="L33" s="441">
        <f t="shared" ref="L33:L45" si="20">F33-D33</f>
        <v>-8022.76</v>
      </c>
      <c r="M33" s="450">
        <f t="shared" ref="M33:M45" si="21">IF(D33=0,"-",L33/D33)</f>
        <v>-0.270491261620043</v>
      </c>
    </row>
    <row r="34" spans="1:13">
      <c r="A34" s="435"/>
      <c r="B34" s="431" t="s">
        <v>121</v>
      </c>
      <c r="C34" s="441">
        <v>2611.25</v>
      </c>
      <c r="D34" s="441">
        <f>D33*0.14</f>
        <v>4152.3944</v>
      </c>
      <c r="E34" s="441">
        <f>E33*0.14</f>
        <v>4255.7732</v>
      </c>
      <c r="F34" s="441">
        <f>F33*0.15</f>
        <v>3245.58</v>
      </c>
      <c r="G34" s="441"/>
      <c r="H34" s="441">
        <f t="shared" si="16"/>
        <v>-1541.1444</v>
      </c>
      <c r="I34" s="450">
        <f t="shared" si="17"/>
        <v>-0.371145958582354</v>
      </c>
      <c r="J34" s="441">
        <f t="shared" si="18"/>
        <v>-1644.5232</v>
      </c>
      <c r="K34" s="450">
        <f t="shared" si="19"/>
        <v>-0.386421720029629</v>
      </c>
      <c r="L34" s="441">
        <f t="shared" si="20"/>
        <v>-906.8144</v>
      </c>
      <c r="M34" s="450">
        <f t="shared" si="21"/>
        <v>-0.218383494592903</v>
      </c>
    </row>
    <row r="35" spans="1:13">
      <c r="A35" s="435"/>
      <c r="B35" s="444" t="s">
        <v>122</v>
      </c>
      <c r="C35" s="441">
        <v>26.11</v>
      </c>
      <c r="D35" s="441">
        <v>41.52</v>
      </c>
      <c r="E35" s="441">
        <v>42.56</v>
      </c>
      <c r="F35" s="441">
        <v>30.87</v>
      </c>
      <c r="G35" s="441"/>
      <c r="H35" s="441">
        <f t="shared" si="16"/>
        <v>-15.41</v>
      </c>
      <c r="I35" s="450">
        <f t="shared" si="17"/>
        <v>-0.371146435452794</v>
      </c>
      <c r="J35" s="441">
        <f t="shared" si="18"/>
        <v>-16.45</v>
      </c>
      <c r="K35" s="450">
        <f t="shared" si="19"/>
        <v>-0.386513157894737</v>
      </c>
      <c r="L35" s="441">
        <f t="shared" si="20"/>
        <v>-10.65</v>
      </c>
      <c r="M35" s="450">
        <f t="shared" si="21"/>
        <v>-0.25650289017341</v>
      </c>
    </row>
    <row r="36" spans="1:13">
      <c r="A36" s="435"/>
      <c r="B36" s="444" t="s">
        <v>123</v>
      </c>
      <c r="C36" s="441">
        <v>1559.53</v>
      </c>
      <c r="D36" s="441">
        <v>2372.8</v>
      </c>
      <c r="E36" s="441">
        <v>2431.87</v>
      </c>
      <c r="F36" s="441">
        <v>1635.89</v>
      </c>
      <c r="G36" s="441"/>
      <c r="H36" s="441">
        <f t="shared" si="16"/>
        <v>-813.27</v>
      </c>
      <c r="I36" s="450">
        <f t="shared" si="17"/>
        <v>-0.34274696561025</v>
      </c>
      <c r="J36" s="441">
        <f t="shared" si="18"/>
        <v>-872.34</v>
      </c>
      <c r="K36" s="450">
        <f t="shared" si="19"/>
        <v>-0.358711608761981</v>
      </c>
      <c r="L36" s="441">
        <f t="shared" si="20"/>
        <v>-736.91</v>
      </c>
      <c r="M36" s="450">
        <f t="shared" si="21"/>
        <v>-0.310565576534053</v>
      </c>
    </row>
    <row r="37" spans="1:13">
      <c r="A37" s="435"/>
      <c r="B37" s="444" t="s">
        <v>124</v>
      </c>
      <c r="C37" s="441">
        <v>52.23</v>
      </c>
      <c r="D37" s="441">
        <v>83.05</v>
      </c>
      <c r="E37" s="441">
        <v>85.12</v>
      </c>
      <c r="F37" s="441">
        <v>61.74</v>
      </c>
      <c r="G37" s="441"/>
      <c r="H37" s="441">
        <f t="shared" si="16"/>
        <v>-30.82</v>
      </c>
      <c r="I37" s="450">
        <f t="shared" si="17"/>
        <v>-0.371101745936183</v>
      </c>
      <c r="J37" s="441">
        <f t="shared" si="18"/>
        <v>-32.89</v>
      </c>
      <c r="K37" s="450">
        <f t="shared" si="19"/>
        <v>-0.386395676691729</v>
      </c>
      <c r="L37" s="441">
        <f t="shared" si="20"/>
        <v>-21.31</v>
      </c>
      <c r="M37" s="450">
        <f t="shared" si="21"/>
        <v>-0.256592414208308</v>
      </c>
    </row>
    <row r="38" spans="1:13">
      <c r="A38" s="435"/>
      <c r="B38" s="444" t="s">
        <v>125</v>
      </c>
      <c r="C38" s="441">
        <v>78.34</v>
      </c>
      <c r="D38" s="441">
        <v>124.57</v>
      </c>
      <c r="E38" s="441">
        <v>127.67</v>
      </c>
      <c r="F38" s="441">
        <v>92.62</v>
      </c>
      <c r="G38" s="441"/>
      <c r="H38" s="441">
        <f t="shared" si="16"/>
        <v>-46.23</v>
      </c>
      <c r="I38" s="450">
        <f t="shared" si="17"/>
        <v>-0.371116641245886</v>
      </c>
      <c r="J38" s="441">
        <f t="shared" si="18"/>
        <v>-49.33</v>
      </c>
      <c r="K38" s="450">
        <f t="shared" si="19"/>
        <v>-0.386386778413096</v>
      </c>
      <c r="L38" s="441">
        <f t="shared" si="20"/>
        <v>-31.95</v>
      </c>
      <c r="M38" s="450">
        <f t="shared" si="21"/>
        <v>-0.256482299108935</v>
      </c>
    </row>
    <row r="39" spans="1:13">
      <c r="A39" s="435"/>
      <c r="B39" s="445" t="s">
        <v>126</v>
      </c>
      <c r="C39" s="441"/>
      <c r="D39" s="441"/>
      <c r="E39" s="441"/>
      <c r="F39" s="441"/>
      <c r="G39" s="441"/>
      <c r="H39" s="441">
        <f t="shared" si="16"/>
        <v>0</v>
      </c>
      <c r="I39" s="450" t="str">
        <f t="shared" si="17"/>
        <v>-</v>
      </c>
      <c r="J39" s="441">
        <f t="shared" si="18"/>
        <v>0</v>
      </c>
      <c r="K39" s="450" t="str">
        <f t="shared" si="19"/>
        <v>-</v>
      </c>
      <c r="L39" s="441">
        <f t="shared" si="20"/>
        <v>0</v>
      </c>
      <c r="M39" s="450" t="str">
        <f t="shared" si="21"/>
        <v>-</v>
      </c>
    </row>
    <row r="40" spans="1:13">
      <c r="A40" s="435"/>
      <c r="B40" s="431" t="s">
        <v>127</v>
      </c>
      <c r="C40" s="441">
        <v>12.36</v>
      </c>
      <c r="D40" s="441">
        <v>10</v>
      </c>
      <c r="E40" s="441">
        <v>10</v>
      </c>
      <c r="F40" s="441">
        <v>12</v>
      </c>
      <c r="G40" s="441"/>
      <c r="H40" s="441">
        <f t="shared" si="16"/>
        <v>2.36</v>
      </c>
      <c r="I40" s="450">
        <f t="shared" si="17"/>
        <v>0.236</v>
      </c>
      <c r="J40" s="441">
        <f t="shared" si="18"/>
        <v>2.36</v>
      </c>
      <c r="K40" s="450">
        <f t="shared" si="19"/>
        <v>0.236</v>
      </c>
      <c r="L40" s="441">
        <f t="shared" si="20"/>
        <v>2</v>
      </c>
      <c r="M40" s="450">
        <f t="shared" si="21"/>
        <v>0.2</v>
      </c>
    </row>
    <row r="41" spans="1:13">
      <c r="A41" s="435"/>
      <c r="B41" s="431" t="s">
        <v>128</v>
      </c>
      <c r="C41" s="441"/>
      <c r="D41" s="441"/>
      <c r="E41" s="441"/>
      <c r="F41" s="441"/>
      <c r="G41" s="441"/>
      <c r="H41" s="441">
        <f t="shared" si="16"/>
        <v>0</v>
      </c>
      <c r="I41" s="450" t="str">
        <f t="shared" si="17"/>
        <v>-</v>
      </c>
      <c r="J41" s="441">
        <f t="shared" si="18"/>
        <v>0</v>
      </c>
      <c r="K41" s="450" t="str">
        <f t="shared" si="19"/>
        <v>-</v>
      </c>
      <c r="L41" s="441">
        <f t="shared" si="20"/>
        <v>0</v>
      </c>
      <c r="M41" s="450" t="str">
        <f t="shared" si="21"/>
        <v>-</v>
      </c>
    </row>
    <row r="42" spans="1:13">
      <c r="A42" s="435"/>
      <c r="B42" s="431" t="s">
        <v>129</v>
      </c>
      <c r="C42" s="441">
        <v>204.17</v>
      </c>
      <c r="D42" s="441">
        <v>38.04</v>
      </c>
      <c r="E42" s="441">
        <v>38.04</v>
      </c>
      <c r="F42" s="441">
        <v>176</v>
      </c>
      <c r="G42" s="441"/>
      <c r="H42" s="441">
        <f t="shared" si="16"/>
        <v>166.13</v>
      </c>
      <c r="I42" s="450">
        <f t="shared" si="17"/>
        <v>4.36724500525762</v>
      </c>
      <c r="J42" s="441">
        <f t="shared" si="18"/>
        <v>166.13</v>
      </c>
      <c r="K42" s="450">
        <f t="shared" si="19"/>
        <v>4.36724500525762</v>
      </c>
      <c r="L42" s="441">
        <f t="shared" si="20"/>
        <v>137.96</v>
      </c>
      <c r="M42" s="450">
        <f t="shared" si="21"/>
        <v>3.6267087276551</v>
      </c>
    </row>
    <row r="43" spans="1:13">
      <c r="A43" s="435"/>
      <c r="B43" s="431" t="s">
        <v>130</v>
      </c>
      <c r="C43" s="441">
        <v>41.3</v>
      </c>
      <c r="D43" s="441">
        <v>36.04</v>
      </c>
      <c r="E43" s="441">
        <v>36.04</v>
      </c>
      <c r="F43" s="441">
        <v>36</v>
      </c>
      <c r="G43" s="441"/>
      <c r="H43" s="441">
        <f t="shared" si="16"/>
        <v>5.26</v>
      </c>
      <c r="I43" s="450">
        <f t="shared" si="17"/>
        <v>0.145948945615982</v>
      </c>
      <c r="J43" s="441">
        <f t="shared" si="18"/>
        <v>5.26</v>
      </c>
      <c r="K43" s="450">
        <f t="shared" si="19"/>
        <v>0.145948945615982</v>
      </c>
      <c r="L43" s="441">
        <f t="shared" si="20"/>
        <v>-0.0399999999999991</v>
      </c>
      <c r="M43" s="450">
        <f t="shared" si="21"/>
        <v>-0.0011098779134295</v>
      </c>
    </row>
    <row r="44" spans="1:13">
      <c r="A44" s="435"/>
      <c r="B44" s="431" t="s">
        <v>131</v>
      </c>
      <c r="C44" s="441">
        <v>1.18</v>
      </c>
      <c r="D44" s="441">
        <v>1</v>
      </c>
      <c r="E44" s="441">
        <v>1</v>
      </c>
      <c r="F44" s="441">
        <v>1</v>
      </c>
      <c r="G44" s="441"/>
      <c r="H44" s="441">
        <f t="shared" si="16"/>
        <v>0.18</v>
      </c>
      <c r="I44" s="450">
        <f t="shared" si="17"/>
        <v>0.18</v>
      </c>
      <c r="J44" s="441">
        <f t="shared" si="18"/>
        <v>0.18</v>
      </c>
      <c r="K44" s="450">
        <f t="shared" si="19"/>
        <v>0.18</v>
      </c>
      <c r="L44" s="441">
        <f t="shared" si="20"/>
        <v>0</v>
      </c>
      <c r="M44" s="450">
        <f t="shared" si="21"/>
        <v>0</v>
      </c>
    </row>
    <row r="45" spans="1:13">
      <c r="A45" s="435"/>
      <c r="B45" s="431" t="s">
        <v>97</v>
      </c>
      <c r="C45" s="442">
        <f>SUM(C35:C44)</f>
        <v>1975.22</v>
      </c>
      <c r="D45" s="442">
        <f>SUM(D35:D44)</f>
        <v>2707.02</v>
      </c>
      <c r="E45" s="442">
        <f>SUM(E35:E44)</f>
        <v>2772.3</v>
      </c>
      <c r="F45" s="442">
        <f>SUM(F35:F44)</f>
        <v>2046.12</v>
      </c>
      <c r="G45" s="442">
        <f>SUM(G35:G44)</f>
        <v>0</v>
      </c>
      <c r="H45" s="442">
        <f t="shared" si="16"/>
        <v>-731.800000000001</v>
      </c>
      <c r="I45" s="453">
        <f t="shared" si="17"/>
        <v>-0.270334168199718</v>
      </c>
      <c r="J45" s="442">
        <f t="shared" si="18"/>
        <v>-797.08</v>
      </c>
      <c r="K45" s="453">
        <f t="shared" si="19"/>
        <v>-0.287515781120369</v>
      </c>
      <c r="L45" s="442">
        <f t="shared" si="20"/>
        <v>-660.900000000001</v>
      </c>
      <c r="M45" s="453">
        <f t="shared" si="21"/>
        <v>-0.244143005962276</v>
      </c>
    </row>
    <row r="46" spans="1:13">
      <c r="A46" s="430" t="s">
        <v>132</v>
      </c>
      <c r="B46" s="431" t="s">
        <v>133</v>
      </c>
      <c r="C46" s="441">
        <v>2.09</v>
      </c>
      <c r="D46" s="441">
        <v>30</v>
      </c>
      <c r="E46" s="441">
        <v>30</v>
      </c>
      <c r="F46" s="441">
        <v>2.5</v>
      </c>
      <c r="G46" s="441"/>
      <c r="H46" s="441">
        <f t="shared" ref="H46:H68" si="22">C46-D46</f>
        <v>-27.91</v>
      </c>
      <c r="I46" s="450">
        <f t="shared" ref="I46:I68" si="23">IF(D46=0,"-",H46/D46)</f>
        <v>-0.930333333333333</v>
      </c>
      <c r="J46" s="441">
        <f t="shared" ref="J46:J68" si="24">C46-E46</f>
        <v>-27.91</v>
      </c>
      <c r="K46" s="450">
        <f t="shared" ref="K46:K68" si="25">IF(E46=0,"-",J46/E46)</f>
        <v>-0.930333333333333</v>
      </c>
      <c r="L46" s="441">
        <f t="shared" ref="L46:L68" si="26">F46-D46</f>
        <v>-27.5</v>
      </c>
      <c r="M46" s="450">
        <f t="shared" ref="M46:M68" si="27">IF(D46=0,"-",L46/D46)</f>
        <v>-0.916666666666667</v>
      </c>
    </row>
    <row r="47" spans="1:13">
      <c r="A47" s="435"/>
      <c r="B47" s="431" t="s">
        <v>100</v>
      </c>
      <c r="C47" s="441">
        <v>36.41</v>
      </c>
      <c r="D47" s="441">
        <v>10</v>
      </c>
      <c r="E47" s="441">
        <v>10</v>
      </c>
      <c r="F47" s="441">
        <v>35</v>
      </c>
      <c r="G47" s="441"/>
      <c r="H47" s="441">
        <f t="shared" si="22"/>
        <v>26.41</v>
      </c>
      <c r="I47" s="450">
        <f t="shared" si="23"/>
        <v>2.641</v>
      </c>
      <c r="J47" s="441">
        <f t="shared" si="24"/>
        <v>26.41</v>
      </c>
      <c r="K47" s="450">
        <f t="shared" si="25"/>
        <v>2.641</v>
      </c>
      <c r="L47" s="441">
        <f t="shared" si="26"/>
        <v>25</v>
      </c>
      <c r="M47" s="450">
        <f t="shared" si="27"/>
        <v>2.5</v>
      </c>
    </row>
    <row r="48" spans="1:13">
      <c r="A48" s="435"/>
      <c r="B48" s="431" t="s">
        <v>134</v>
      </c>
      <c r="C48" s="441">
        <v>2.18</v>
      </c>
      <c r="D48" s="441"/>
      <c r="E48" s="441"/>
      <c r="F48" s="441">
        <v>5</v>
      </c>
      <c r="G48" s="441"/>
      <c r="H48" s="441">
        <f t="shared" si="22"/>
        <v>2.18</v>
      </c>
      <c r="I48" s="450" t="str">
        <f t="shared" si="23"/>
        <v>-</v>
      </c>
      <c r="J48" s="441">
        <f t="shared" si="24"/>
        <v>2.18</v>
      </c>
      <c r="K48" s="450" t="str">
        <f t="shared" si="25"/>
        <v>-</v>
      </c>
      <c r="L48" s="441">
        <f t="shared" si="26"/>
        <v>5</v>
      </c>
      <c r="M48" s="450" t="str">
        <f t="shared" si="27"/>
        <v>-</v>
      </c>
    </row>
    <row r="49" spans="1:13">
      <c r="A49" s="435"/>
      <c r="B49" s="431" t="s">
        <v>99</v>
      </c>
      <c r="C49" s="441">
        <v>35.15</v>
      </c>
      <c r="D49" s="441">
        <v>8</v>
      </c>
      <c r="E49" s="441">
        <v>8</v>
      </c>
      <c r="F49" s="441">
        <v>20</v>
      </c>
      <c r="G49" s="441"/>
      <c r="H49" s="441">
        <f t="shared" si="22"/>
        <v>27.15</v>
      </c>
      <c r="I49" s="450">
        <f t="shared" si="23"/>
        <v>3.39375</v>
      </c>
      <c r="J49" s="441">
        <f t="shared" si="24"/>
        <v>27.15</v>
      </c>
      <c r="K49" s="450">
        <f t="shared" si="25"/>
        <v>3.39375</v>
      </c>
      <c r="L49" s="441">
        <f t="shared" si="26"/>
        <v>12</v>
      </c>
      <c r="M49" s="450">
        <f t="shared" si="27"/>
        <v>1.5</v>
      </c>
    </row>
    <row r="50" spans="1:13">
      <c r="A50" s="435"/>
      <c r="B50" s="431" t="s">
        <v>103</v>
      </c>
      <c r="C50" s="441">
        <v>223.89</v>
      </c>
      <c r="D50" s="441">
        <v>206</v>
      </c>
      <c r="E50" s="441">
        <v>206</v>
      </c>
      <c r="F50" s="441">
        <v>200</v>
      </c>
      <c r="G50" s="441"/>
      <c r="H50" s="441">
        <f t="shared" si="22"/>
        <v>17.89</v>
      </c>
      <c r="I50" s="450">
        <f t="shared" si="23"/>
        <v>0.0868446601941747</v>
      </c>
      <c r="J50" s="441">
        <f t="shared" si="24"/>
        <v>17.89</v>
      </c>
      <c r="K50" s="450">
        <f t="shared" si="25"/>
        <v>0.0868446601941747</v>
      </c>
      <c r="L50" s="441">
        <f t="shared" si="26"/>
        <v>-6</v>
      </c>
      <c r="M50" s="450">
        <f t="shared" si="27"/>
        <v>-0.029126213592233</v>
      </c>
    </row>
    <row r="51" spans="1:13">
      <c r="A51" s="435"/>
      <c r="B51" s="431" t="s">
        <v>135</v>
      </c>
      <c r="C51" s="441">
        <v>338.68</v>
      </c>
      <c r="D51" s="441">
        <v>338.75</v>
      </c>
      <c r="E51" s="441">
        <v>338.75</v>
      </c>
      <c r="F51" s="441">
        <v>338.75</v>
      </c>
      <c r="G51" s="441"/>
      <c r="H51" s="441">
        <f t="shared" si="22"/>
        <v>-0.0699999999999932</v>
      </c>
      <c r="I51" s="450">
        <f t="shared" si="23"/>
        <v>-0.000206642066420644</v>
      </c>
      <c r="J51" s="441">
        <f t="shared" si="24"/>
        <v>-0.0699999999999932</v>
      </c>
      <c r="K51" s="450">
        <f t="shared" si="25"/>
        <v>-0.000206642066420644</v>
      </c>
      <c r="L51" s="441">
        <f t="shared" si="26"/>
        <v>0</v>
      </c>
      <c r="M51" s="450">
        <f t="shared" si="27"/>
        <v>0</v>
      </c>
    </row>
    <row r="52" spans="1:13">
      <c r="A52" s="435"/>
      <c r="B52" s="431" t="s">
        <v>136</v>
      </c>
      <c r="C52" s="441">
        <v>151.91</v>
      </c>
      <c r="D52" s="441">
        <v>180</v>
      </c>
      <c r="E52" s="441">
        <v>180</v>
      </c>
      <c r="F52" s="441">
        <v>170</v>
      </c>
      <c r="G52" s="441"/>
      <c r="H52" s="441">
        <f t="shared" si="22"/>
        <v>-28.09</v>
      </c>
      <c r="I52" s="450">
        <f t="shared" si="23"/>
        <v>-0.156055555555556</v>
      </c>
      <c r="J52" s="441">
        <f t="shared" si="24"/>
        <v>-28.09</v>
      </c>
      <c r="K52" s="450">
        <f t="shared" si="25"/>
        <v>-0.156055555555556</v>
      </c>
      <c r="L52" s="441">
        <f t="shared" si="26"/>
        <v>-10</v>
      </c>
      <c r="M52" s="450">
        <f t="shared" si="27"/>
        <v>-0.0555555555555556</v>
      </c>
    </row>
    <row r="53" spans="1:13">
      <c r="A53" s="435"/>
      <c r="B53" s="431" t="s">
        <v>137</v>
      </c>
      <c r="C53" s="441">
        <v>565</v>
      </c>
      <c r="D53" s="441">
        <v>508.28</v>
      </c>
      <c r="E53" s="441">
        <v>508.28</v>
      </c>
      <c r="F53" s="441">
        <v>466.67</v>
      </c>
      <c r="G53" s="441"/>
      <c r="H53" s="441">
        <f t="shared" si="22"/>
        <v>56.72</v>
      </c>
      <c r="I53" s="450">
        <f t="shared" si="23"/>
        <v>0.111592035885732</v>
      </c>
      <c r="J53" s="441">
        <f t="shared" si="24"/>
        <v>56.72</v>
      </c>
      <c r="K53" s="450">
        <f t="shared" si="25"/>
        <v>0.111592035885732</v>
      </c>
      <c r="L53" s="441">
        <f t="shared" si="26"/>
        <v>-41.61</v>
      </c>
      <c r="M53" s="450">
        <f t="shared" si="27"/>
        <v>-0.0818643267490359</v>
      </c>
    </row>
    <row r="54" spans="1:13">
      <c r="A54" s="435"/>
      <c r="B54" s="431" t="s">
        <v>138</v>
      </c>
      <c r="C54" s="441">
        <v>34.43</v>
      </c>
      <c r="D54" s="441">
        <v>50</v>
      </c>
      <c r="E54" s="441">
        <v>50</v>
      </c>
      <c r="F54" s="441">
        <v>40</v>
      </c>
      <c r="G54" s="441"/>
      <c r="H54" s="441">
        <f t="shared" si="22"/>
        <v>-15.57</v>
      </c>
      <c r="I54" s="450">
        <f t="shared" si="23"/>
        <v>-0.3114</v>
      </c>
      <c r="J54" s="441">
        <f t="shared" si="24"/>
        <v>-15.57</v>
      </c>
      <c r="K54" s="450">
        <f t="shared" si="25"/>
        <v>-0.3114</v>
      </c>
      <c r="L54" s="441">
        <f t="shared" si="26"/>
        <v>-10</v>
      </c>
      <c r="M54" s="450">
        <f t="shared" si="27"/>
        <v>-0.2</v>
      </c>
    </row>
    <row r="55" spans="1:13">
      <c r="A55" s="435"/>
      <c r="B55" s="431" t="s">
        <v>139</v>
      </c>
      <c r="C55" s="441">
        <v>200</v>
      </c>
      <c r="D55" s="441">
        <v>300</v>
      </c>
      <c r="E55" s="441">
        <v>300</v>
      </c>
      <c r="F55" s="441"/>
      <c r="G55" s="441"/>
      <c r="H55" s="441">
        <f t="shared" si="22"/>
        <v>-100</v>
      </c>
      <c r="I55" s="450">
        <f t="shared" si="23"/>
        <v>-0.333333333333333</v>
      </c>
      <c r="J55" s="441">
        <f t="shared" si="24"/>
        <v>-100</v>
      </c>
      <c r="K55" s="450">
        <f t="shared" si="25"/>
        <v>-0.333333333333333</v>
      </c>
      <c r="L55" s="441">
        <f t="shared" si="26"/>
        <v>-300</v>
      </c>
      <c r="M55" s="450">
        <f t="shared" si="27"/>
        <v>-1</v>
      </c>
    </row>
    <row r="56" spans="1:13">
      <c r="A56" s="435"/>
      <c r="B56" s="431" t="s">
        <v>140</v>
      </c>
      <c r="C56" s="441">
        <v>943.4</v>
      </c>
      <c r="D56" s="441"/>
      <c r="E56" s="441"/>
      <c r="F56" s="441">
        <v>990.57</v>
      </c>
      <c r="G56" s="441"/>
      <c r="H56" s="441">
        <f t="shared" si="22"/>
        <v>943.4</v>
      </c>
      <c r="I56" s="450" t="str">
        <f t="shared" si="23"/>
        <v>-</v>
      </c>
      <c r="J56" s="441">
        <f t="shared" si="24"/>
        <v>943.4</v>
      </c>
      <c r="K56" s="450" t="str">
        <f t="shared" si="25"/>
        <v>-</v>
      </c>
      <c r="L56" s="441">
        <f t="shared" si="26"/>
        <v>990.57</v>
      </c>
      <c r="M56" s="450" t="str">
        <f t="shared" si="27"/>
        <v>-</v>
      </c>
    </row>
    <row r="57" spans="1:13">
      <c r="A57" s="435"/>
      <c r="B57" s="431" t="s">
        <v>141</v>
      </c>
      <c r="C57" s="441"/>
      <c r="D57" s="441"/>
      <c r="E57" s="441"/>
      <c r="F57" s="441">
        <v>450</v>
      </c>
      <c r="G57" s="441"/>
      <c r="H57" s="441">
        <f t="shared" si="22"/>
        <v>0</v>
      </c>
      <c r="I57" s="450" t="str">
        <f t="shared" si="23"/>
        <v>-</v>
      </c>
      <c r="J57" s="441">
        <f t="shared" si="24"/>
        <v>0</v>
      </c>
      <c r="K57" s="450" t="str">
        <f t="shared" si="25"/>
        <v>-</v>
      </c>
      <c r="L57" s="441">
        <f t="shared" si="26"/>
        <v>450</v>
      </c>
      <c r="M57" s="450" t="str">
        <f t="shared" si="27"/>
        <v>-</v>
      </c>
    </row>
    <row r="58" spans="1:13">
      <c r="A58" s="435"/>
      <c r="B58" s="431" t="s">
        <v>142</v>
      </c>
      <c r="C58" s="441">
        <v>71.28</v>
      </c>
      <c r="D58" s="441"/>
      <c r="E58" s="441"/>
      <c r="F58" s="441"/>
      <c r="G58" s="441"/>
      <c r="H58" s="441">
        <f t="shared" si="22"/>
        <v>71.28</v>
      </c>
      <c r="I58" s="450" t="str">
        <f t="shared" si="23"/>
        <v>-</v>
      </c>
      <c r="J58" s="441">
        <f t="shared" si="24"/>
        <v>71.28</v>
      </c>
      <c r="K58" s="450" t="str">
        <f t="shared" si="25"/>
        <v>-</v>
      </c>
      <c r="L58" s="441">
        <f t="shared" si="26"/>
        <v>0</v>
      </c>
      <c r="M58" s="450" t="str">
        <f t="shared" si="27"/>
        <v>-</v>
      </c>
    </row>
    <row r="59" spans="1:13">
      <c r="A59" s="435"/>
      <c r="B59" s="431" t="s">
        <v>118</v>
      </c>
      <c r="C59" s="441">
        <v>6.36</v>
      </c>
      <c r="D59" s="441"/>
      <c r="E59" s="441"/>
      <c r="F59" s="441">
        <v>5</v>
      </c>
      <c r="G59" s="441"/>
      <c r="H59" s="441">
        <f t="shared" si="22"/>
        <v>6.36</v>
      </c>
      <c r="I59" s="450" t="str">
        <f t="shared" si="23"/>
        <v>-</v>
      </c>
      <c r="J59" s="441">
        <f t="shared" si="24"/>
        <v>6.36</v>
      </c>
      <c r="K59" s="450" t="str">
        <f t="shared" si="25"/>
        <v>-</v>
      </c>
      <c r="L59" s="441">
        <f t="shared" si="26"/>
        <v>5</v>
      </c>
      <c r="M59" s="450" t="str">
        <f t="shared" si="27"/>
        <v>-</v>
      </c>
    </row>
    <row r="60" spans="1:13">
      <c r="A60" s="435"/>
      <c r="B60" s="431" t="s">
        <v>143</v>
      </c>
      <c r="C60" s="441"/>
      <c r="D60" s="441">
        <v>11</v>
      </c>
      <c r="E60" s="441">
        <v>11</v>
      </c>
      <c r="F60" s="441"/>
      <c r="G60" s="441"/>
      <c r="H60" s="441">
        <f t="shared" si="22"/>
        <v>-11</v>
      </c>
      <c r="I60" s="450">
        <f t="shared" si="23"/>
        <v>-1</v>
      </c>
      <c r="J60" s="441">
        <f t="shared" si="24"/>
        <v>-11</v>
      </c>
      <c r="K60" s="450">
        <f t="shared" si="25"/>
        <v>-1</v>
      </c>
      <c r="L60" s="441">
        <f t="shared" si="26"/>
        <v>-11</v>
      </c>
      <c r="M60" s="450">
        <f t="shared" si="27"/>
        <v>-1</v>
      </c>
    </row>
    <row r="61" spans="1:13">
      <c r="A61" s="435"/>
      <c r="B61" s="431" t="s">
        <v>144</v>
      </c>
      <c r="C61" s="441"/>
      <c r="D61" s="441">
        <v>43.39</v>
      </c>
      <c r="E61" s="441">
        <v>43.39</v>
      </c>
      <c r="F61" s="441"/>
      <c r="G61" s="441"/>
      <c r="H61" s="441">
        <f t="shared" si="22"/>
        <v>-43.39</v>
      </c>
      <c r="I61" s="450">
        <f t="shared" si="23"/>
        <v>-1</v>
      </c>
      <c r="J61" s="441">
        <f t="shared" si="24"/>
        <v>-43.39</v>
      </c>
      <c r="K61" s="450">
        <f t="shared" si="25"/>
        <v>-1</v>
      </c>
      <c r="L61" s="441">
        <f t="shared" si="26"/>
        <v>-43.39</v>
      </c>
      <c r="M61" s="450">
        <f t="shared" si="27"/>
        <v>-1</v>
      </c>
    </row>
    <row r="62" spans="1:13">
      <c r="A62" s="435"/>
      <c r="B62" s="431" t="s">
        <v>145</v>
      </c>
      <c r="C62" s="441">
        <v>29.98</v>
      </c>
      <c r="D62" s="441"/>
      <c r="E62" s="441"/>
      <c r="F62" s="441"/>
      <c r="G62" s="441"/>
      <c r="H62" s="441">
        <f t="shared" si="22"/>
        <v>29.98</v>
      </c>
      <c r="I62" s="450" t="str">
        <f t="shared" si="23"/>
        <v>-</v>
      </c>
      <c r="J62" s="441">
        <f t="shared" si="24"/>
        <v>29.98</v>
      </c>
      <c r="K62" s="450" t="str">
        <f t="shared" si="25"/>
        <v>-</v>
      </c>
      <c r="L62" s="441">
        <f t="shared" si="26"/>
        <v>0</v>
      </c>
      <c r="M62" s="450" t="str">
        <f t="shared" si="27"/>
        <v>-</v>
      </c>
    </row>
    <row r="63" spans="1:13">
      <c r="A63" s="435"/>
      <c r="B63" s="431" t="s">
        <v>146</v>
      </c>
      <c r="C63" s="441">
        <v>9.71</v>
      </c>
      <c r="D63" s="441"/>
      <c r="E63" s="441"/>
      <c r="F63" s="441"/>
      <c r="G63" s="441"/>
      <c r="H63" s="441">
        <f t="shared" si="22"/>
        <v>9.71</v>
      </c>
      <c r="I63" s="450" t="str">
        <f t="shared" si="23"/>
        <v>-</v>
      </c>
      <c r="J63" s="441">
        <f t="shared" si="24"/>
        <v>9.71</v>
      </c>
      <c r="K63" s="450" t="str">
        <f t="shared" si="25"/>
        <v>-</v>
      </c>
      <c r="L63" s="441">
        <f t="shared" si="26"/>
        <v>0</v>
      </c>
      <c r="M63" s="450" t="str">
        <f t="shared" si="27"/>
        <v>-</v>
      </c>
    </row>
    <row r="64" spans="1:13">
      <c r="A64" s="435"/>
      <c r="B64" s="431" t="s">
        <v>147</v>
      </c>
      <c r="C64" s="441">
        <v>7.73</v>
      </c>
      <c r="D64" s="441"/>
      <c r="E64" s="441"/>
      <c r="F64" s="441"/>
      <c r="G64" s="441"/>
      <c r="H64" s="441">
        <f t="shared" si="22"/>
        <v>7.73</v>
      </c>
      <c r="I64" s="450" t="str">
        <f t="shared" si="23"/>
        <v>-</v>
      </c>
      <c r="J64" s="441">
        <f t="shared" si="24"/>
        <v>7.73</v>
      </c>
      <c r="K64" s="450" t="str">
        <f t="shared" si="25"/>
        <v>-</v>
      </c>
      <c r="L64" s="441">
        <f t="shared" si="26"/>
        <v>0</v>
      </c>
      <c r="M64" s="450" t="str">
        <f t="shared" si="27"/>
        <v>-</v>
      </c>
    </row>
    <row r="65" spans="1:13">
      <c r="A65" s="435"/>
      <c r="B65" s="431" t="s">
        <v>148</v>
      </c>
      <c r="C65" s="441">
        <v>2</v>
      </c>
      <c r="D65" s="441"/>
      <c r="E65" s="441"/>
      <c r="F65" s="441"/>
      <c r="G65" s="441"/>
      <c r="H65" s="441">
        <f t="shared" si="22"/>
        <v>2</v>
      </c>
      <c r="I65" s="450" t="str">
        <f t="shared" si="23"/>
        <v>-</v>
      </c>
      <c r="J65" s="441">
        <f t="shared" si="24"/>
        <v>2</v>
      </c>
      <c r="K65" s="450" t="str">
        <f t="shared" si="25"/>
        <v>-</v>
      </c>
      <c r="L65" s="441">
        <f t="shared" si="26"/>
        <v>0</v>
      </c>
      <c r="M65" s="450" t="str">
        <f t="shared" si="27"/>
        <v>-</v>
      </c>
    </row>
    <row r="66" spans="1:13">
      <c r="A66" s="435"/>
      <c r="B66" s="431" t="s">
        <v>149</v>
      </c>
      <c r="C66" s="441">
        <v>2.56</v>
      </c>
      <c r="D66" s="441"/>
      <c r="E66" s="441"/>
      <c r="F66" s="441"/>
      <c r="G66" s="441"/>
      <c r="H66" s="441">
        <f t="shared" si="22"/>
        <v>2.56</v>
      </c>
      <c r="I66" s="450" t="str">
        <f t="shared" si="23"/>
        <v>-</v>
      </c>
      <c r="J66" s="441">
        <f t="shared" si="24"/>
        <v>2.56</v>
      </c>
      <c r="K66" s="450" t="str">
        <f t="shared" si="25"/>
        <v>-</v>
      </c>
      <c r="L66" s="441">
        <f t="shared" si="26"/>
        <v>0</v>
      </c>
      <c r="M66" s="450" t="str">
        <f t="shared" si="27"/>
        <v>-</v>
      </c>
    </row>
    <row r="67" spans="1:13">
      <c r="A67" s="435"/>
      <c r="B67" s="431" t="s">
        <v>97</v>
      </c>
      <c r="C67" s="442">
        <f>SUM(C46:C66)</f>
        <v>2662.76</v>
      </c>
      <c r="D67" s="442">
        <f>SUM(D46:D66)</f>
        <v>1685.42</v>
      </c>
      <c r="E67" s="442">
        <f>SUM(E46:E66)</f>
        <v>1685.42</v>
      </c>
      <c r="F67" s="442">
        <f>SUM(F46:F66)</f>
        <v>2723.49</v>
      </c>
      <c r="G67" s="442">
        <f>SUM(G46:G66)</f>
        <v>0</v>
      </c>
      <c r="H67" s="442">
        <f t="shared" si="22"/>
        <v>977.34</v>
      </c>
      <c r="I67" s="453">
        <f t="shared" si="23"/>
        <v>0.579879199250039</v>
      </c>
      <c r="J67" s="442">
        <f t="shared" si="24"/>
        <v>977.34</v>
      </c>
      <c r="K67" s="453">
        <f t="shared" si="25"/>
        <v>0.579879199250039</v>
      </c>
      <c r="L67" s="442">
        <f t="shared" si="26"/>
        <v>1038.07</v>
      </c>
      <c r="M67" s="453">
        <f t="shared" si="27"/>
        <v>0.615911760866728</v>
      </c>
    </row>
    <row r="68" spans="1:13">
      <c r="A68" s="430" t="s">
        <v>150</v>
      </c>
      <c r="B68" s="431" t="s">
        <v>150</v>
      </c>
      <c r="C68" s="442">
        <v>7702.1</v>
      </c>
      <c r="D68" s="442">
        <v>8609.71</v>
      </c>
      <c r="E68" s="442">
        <v>8609.71</v>
      </c>
      <c r="F68" s="442">
        <v>7794.75</v>
      </c>
      <c r="G68" s="442"/>
      <c r="H68" s="442">
        <f t="shared" si="22"/>
        <v>-907.609999999999</v>
      </c>
      <c r="I68" s="453">
        <f t="shared" si="23"/>
        <v>-0.105417023337604</v>
      </c>
      <c r="J68" s="442">
        <f t="shared" si="24"/>
        <v>-907.609999999999</v>
      </c>
      <c r="K68" s="453">
        <f t="shared" si="25"/>
        <v>-0.105417023337604</v>
      </c>
      <c r="L68" s="442">
        <f t="shared" si="26"/>
        <v>-814.959999999999</v>
      </c>
      <c r="M68" s="453">
        <f t="shared" si="27"/>
        <v>-0.0946559175628447</v>
      </c>
    </row>
    <row r="69" spans="1:13">
      <c r="A69" s="455" t="s">
        <v>151</v>
      </c>
      <c r="B69" s="431" t="s">
        <v>152</v>
      </c>
      <c r="C69" s="441">
        <v>1209.21</v>
      </c>
      <c r="D69" s="441">
        <v>942.5</v>
      </c>
      <c r="E69" s="441">
        <v>868.26</v>
      </c>
      <c r="F69" s="441">
        <v>875.21</v>
      </c>
      <c r="G69" s="441"/>
      <c r="H69" s="441">
        <f t="shared" ref="H69:H83" si="28">C69-D69</f>
        <v>266.71</v>
      </c>
      <c r="I69" s="450">
        <f t="shared" ref="I69:I83" si="29">IF(D69=0,"-",H69/D69)</f>
        <v>0.282981432360743</v>
      </c>
      <c r="J69" s="441">
        <f t="shared" ref="J69:J83" si="30">C69-E69</f>
        <v>340.95</v>
      </c>
      <c r="K69" s="450">
        <f t="shared" ref="K69:K83" si="31">IF(E69=0,"-",J69/E69)</f>
        <v>0.392681915555249</v>
      </c>
      <c r="L69" s="441">
        <f t="shared" ref="L69:L83" si="32">F69-D69</f>
        <v>-67.29</v>
      </c>
      <c r="M69" s="450">
        <f t="shared" ref="M69:M83" si="33">IF(D69=0,"-",L69/D69)</f>
        <v>-0.0713952254641909</v>
      </c>
    </row>
    <row r="70" spans="1:13">
      <c r="A70" s="456"/>
      <c r="B70" s="431" t="s">
        <v>153</v>
      </c>
      <c r="C70" s="441">
        <v>2082.58</v>
      </c>
      <c r="D70" s="441">
        <v>1138.84</v>
      </c>
      <c r="E70" s="441">
        <v>1179.72</v>
      </c>
      <c r="F70" s="441">
        <v>1322.01</v>
      </c>
      <c r="G70" s="441"/>
      <c r="H70" s="441">
        <f t="shared" si="28"/>
        <v>943.74</v>
      </c>
      <c r="I70" s="450">
        <f t="shared" si="29"/>
        <v>0.828685328931193</v>
      </c>
      <c r="J70" s="441">
        <f t="shared" si="30"/>
        <v>902.86</v>
      </c>
      <c r="K70" s="450">
        <f t="shared" si="31"/>
        <v>0.765317193910419</v>
      </c>
      <c r="L70" s="441">
        <f t="shared" si="32"/>
        <v>183.17</v>
      </c>
      <c r="M70" s="450">
        <f t="shared" si="33"/>
        <v>0.160839099434512</v>
      </c>
    </row>
    <row r="71" spans="1:13">
      <c r="A71" s="456"/>
      <c r="B71" s="431" t="s">
        <v>97</v>
      </c>
      <c r="C71" s="442">
        <f>SUM(C69:C70)</f>
        <v>3291.79</v>
      </c>
      <c r="D71" s="442">
        <f>SUM(D69:D70)</f>
        <v>2081.34</v>
      </c>
      <c r="E71" s="442">
        <f>SUM(E69:E70)</f>
        <v>2047.98</v>
      </c>
      <c r="F71" s="442">
        <f>SUM(F69:F70)</f>
        <v>2197.22</v>
      </c>
      <c r="G71" s="442">
        <f>SUM(G69:G70)</f>
        <v>0</v>
      </c>
      <c r="H71" s="442">
        <f t="shared" si="28"/>
        <v>1210.45</v>
      </c>
      <c r="I71" s="453">
        <f t="shared" si="29"/>
        <v>0.581572448518743</v>
      </c>
      <c r="J71" s="442">
        <f t="shared" si="30"/>
        <v>1243.81</v>
      </c>
      <c r="K71" s="453">
        <f t="shared" si="31"/>
        <v>0.607335032568677</v>
      </c>
      <c r="L71" s="442">
        <f t="shared" si="32"/>
        <v>115.88</v>
      </c>
      <c r="M71" s="453">
        <f t="shared" si="33"/>
        <v>0.0556756704815168</v>
      </c>
    </row>
    <row r="72" spans="1:13">
      <c r="A72" s="430" t="s">
        <v>154</v>
      </c>
      <c r="B72" s="431" t="s">
        <v>155</v>
      </c>
      <c r="C72" s="441">
        <f t="shared" ref="C72:F72" si="34">C73+C74</f>
        <v>3474.59</v>
      </c>
      <c r="D72" s="441">
        <f t="shared" si="34"/>
        <v>4357.51</v>
      </c>
      <c r="E72" s="441">
        <f t="shared" si="34"/>
        <v>5035.52</v>
      </c>
      <c r="F72" s="441">
        <f t="shared" si="34"/>
        <v>5262.7</v>
      </c>
      <c r="G72" s="441"/>
      <c r="H72" s="441">
        <f t="shared" si="28"/>
        <v>-882.920000000001</v>
      </c>
      <c r="I72" s="450">
        <f t="shared" si="29"/>
        <v>-0.202620303797352</v>
      </c>
      <c r="J72" s="441">
        <f t="shared" si="30"/>
        <v>-1560.93</v>
      </c>
      <c r="K72" s="450">
        <f t="shared" si="31"/>
        <v>-0.30998387455516</v>
      </c>
      <c r="L72" s="441">
        <f t="shared" si="32"/>
        <v>905.190000000001</v>
      </c>
      <c r="M72" s="450">
        <f t="shared" si="33"/>
        <v>0.2077310206976</v>
      </c>
    </row>
    <row r="73" spans="1:13">
      <c r="A73" s="430"/>
      <c r="B73" s="436" t="s">
        <v>156</v>
      </c>
      <c r="C73" s="441">
        <v>218.2</v>
      </c>
      <c r="D73" s="441">
        <v>438.4</v>
      </c>
      <c r="E73" s="441">
        <v>438.4</v>
      </c>
      <c r="F73" s="441">
        <v>493.02</v>
      </c>
      <c r="G73" s="441"/>
      <c r="H73" s="441">
        <f t="shared" si="28"/>
        <v>-220.2</v>
      </c>
      <c r="I73" s="450">
        <f t="shared" si="29"/>
        <v>-0.50228102189781</v>
      </c>
      <c r="J73" s="441">
        <f t="shared" si="30"/>
        <v>-220.2</v>
      </c>
      <c r="K73" s="450">
        <f t="shared" si="31"/>
        <v>-0.50228102189781</v>
      </c>
      <c r="L73" s="441">
        <f t="shared" si="32"/>
        <v>54.62</v>
      </c>
      <c r="M73" s="450">
        <f t="shared" si="33"/>
        <v>0.124589416058394</v>
      </c>
    </row>
    <row r="74" spans="1:13">
      <c r="A74" s="430"/>
      <c r="B74" s="436" t="s">
        <v>157</v>
      </c>
      <c r="C74" s="441">
        <v>3256.39</v>
      </c>
      <c r="D74" s="441">
        <v>3919.11</v>
      </c>
      <c r="E74" s="441">
        <f>3919.11+678.01</f>
        <v>4597.12</v>
      </c>
      <c r="F74" s="441">
        <v>4769.68</v>
      </c>
      <c r="G74" s="441"/>
      <c r="H74" s="441">
        <f t="shared" si="28"/>
        <v>-662.72</v>
      </c>
      <c r="I74" s="450">
        <f t="shared" si="29"/>
        <v>-0.169099617004881</v>
      </c>
      <c r="J74" s="441">
        <f t="shared" si="30"/>
        <v>-1340.73</v>
      </c>
      <c r="K74" s="450">
        <f t="shared" si="31"/>
        <v>-0.291645639008771</v>
      </c>
      <c r="L74" s="441">
        <f t="shared" si="32"/>
        <v>850.57</v>
      </c>
      <c r="M74" s="450">
        <f t="shared" si="33"/>
        <v>0.217031417847419</v>
      </c>
    </row>
    <row r="75" spans="1:13">
      <c r="A75" s="430"/>
      <c r="B75" s="436" t="s">
        <v>158</v>
      </c>
      <c r="C75" s="441">
        <v>2702.73</v>
      </c>
      <c r="D75" s="441">
        <v>1211.64</v>
      </c>
      <c r="E75" s="441">
        <v>1211.64</v>
      </c>
      <c r="F75" s="441">
        <v>1501.95</v>
      </c>
      <c r="G75" s="441"/>
      <c r="H75" s="441">
        <f t="shared" si="28"/>
        <v>1491.09</v>
      </c>
      <c r="I75" s="450">
        <f t="shared" si="29"/>
        <v>1.23063781321184</v>
      </c>
      <c r="J75" s="441">
        <f t="shared" si="30"/>
        <v>1491.09</v>
      </c>
      <c r="K75" s="450">
        <f t="shared" si="31"/>
        <v>1.23063781321184</v>
      </c>
      <c r="L75" s="441">
        <f t="shared" si="32"/>
        <v>290.31</v>
      </c>
      <c r="M75" s="450">
        <f t="shared" si="33"/>
        <v>0.239600871546004</v>
      </c>
    </row>
    <row r="76" spans="1:13">
      <c r="A76" s="430"/>
      <c r="B76" s="436" t="s">
        <v>159</v>
      </c>
      <c r="C76" s="441">
        <v>309.41</v>
      </c>
      <c r="D76" s="441">
        <v>246.99</v>
      </c>
      <c r="E76" s="441">
        <v>246.99</v>
      </c>
      <c r="F76" s="441">
        <v>369.99</v>
      </c>
      <c r="G76" s="441"/>
      <c r="H76" s="441">
        <f t="shared" si="28"/>
        <v>62.42</v>
      </c>
      <c r="I76" s="450">
        <f t="shared" si="29"/>
        <v>0.252722782298879</v>
      </c>
      <c r="J76" s="441">
        <f t="shared" si="30"/>
        <v>62.42</v>
      </c>
      <c r="K76" s="450">
        <f t="shared" si="31"/>
        <v>0.252722782298879</v>
      </c>
      <c r="L76" s="441">
        <f t="shared" si="32"/>
        <v>123</v>
      </c>
      <c r="M76" s="450">
        <f t="shared" si="33"/>
        <v>0.497995870278149</v>
      </c>
    </row>
    <row r="77" spans="1:13">
      <c r="A77" s="430"/>
      <c r="B77" s="436" t="s">
        <v>160</v>
      </c>
      <c r="C77" s="441">
        <v>983.41</v>
      </c>
      <c r="D77" s="441">
        <v>985.43</v>
      </c>
      <c r="E77" s="441">
        <v>985.43</v>
      </c>
      <c r="F77" s="441">
        <v>1203.35</v>
      </c>
      <c r="G77" s="441"/>
      <c r="H77" s="441">
        <f t="shared" si="28"/>
        <v>-2.01999999999998</v>
      </c>
      <c r="I77" s="450">
        <f t="shared" si="29"/>
        <v>-0.00204986655571678</v>
      </c>
      <c r="J77" s="441">
        <f t="shared" si="30"/>
        <v>-2.01999999999998</v>
      </c>
      <c r="K77" s="450">
        <f t="shared" si="31"/>
        <v>-0.00204986655571678</v>
      </c>
      <c r="L77" s="441">
        <f t="shared" si="32"/>
        <v>217.92</v>
      </c>
      <c r="M77" s="450">
        <f t="shared" si="33"/>
        <v>0.221142039515744</v>
      </c>
    </row>
    <row r="78" spans="1:13">
      <c r="A78" s="430"/>
      <c r="B78" s="436" t="s">
        <v>161</v>
      </c>
      <c r="C78" s="441">
        <v>250.39</v>
      </c>
      <c r="D78" s="441">
        <v>248.35</v>
      </c>
      <c r="E78" s="441">
        <v>248.35</v>
      </c>
      <c r="F78" s="441">
        <v>305.86</v>
      </c>
      <c r="G78" s="441"/>
      <c r="H78" s="441">
        <f t="shared" si="28"/>
        <v>2.03999999999999</v>
      </c>
      <c r="I78" s="450">
        <f t="shared" si="29"/>
        <v>0.00821421381115358</v>
      </c>
      <c r="J78" s="441">
        <f t="shared" si="30"/>
        <v>2.03999999999999</v>
      </c>
      <c r="K78" s="450">
        <f t="shared" si="31"/>
        <v>0.00821421381115358</v>
      </c>
      <c r="L78" s="441">
        <f t="shared" si="32"/>
        <v>57.51</v>
      </c>
      <c r="M78" s="450">
        <f t="shared" si="33"/>
        <v>0.231568351117375</v>
      </c>
    </row>
    <row r="79" spans="1:13">
      <c r="A79" s="430"/>
      <c r="B79" s="436" t="s">
        <v>162</v>
      </c>
      <c r="C79" s="441">
        <v>129.73</v>
      </c>
      <c r="D79" s="441">
        <v>87.1502</v>
      </c>
      <c r="E79" s="441">
        <v>87.1502</v>
      </c>
      <c r="F79" s="441">
        <v>95.17</v>
      </c>
      <c r="G79" s="441"/>
      <c r="H79" s="441">
        <f t="shared" si="28"/>
        <v>42.5798</v>
      </c>
      <c r="I79" s="450">
        <f t="shared" si="29"/>
        <v>0.488579486908808</v>
      </c>
      <c r="J79" s="441">
        <f t="shared" si="30"/>
        <v>42.5798</v>
      </c>
      <c r="K79" s="450">
        <f t="shared" si="31"/>
        <v>0.488579486908808</v>
      </c>
      <c r="L79" s="441">
        <f t="shared" si="32"/>
        <v>8.0198</v>
      </c>
      <c r="M79" s="450">
        <f t="shared" si="33"/>
        <v>0.0920227377561957</v>
      </c>
    </row>
    <row r="80" spans="1:13">
      <c r="A80" s="430"/>
      <c r="B80" s="436" t="s">
        <v>163</v>
      </c>
      <c r="C80" s="441">
        <v>74.76</v>
      </c>
      <c r="D80" s="441">
        <v>65.36265</v>
      </c>
      <c r="E80" s="441">
        <v>65.36265</v>
      </c>
      <c r="F80" s="441">
        <v>71.45</v>
      </c>
      <c r="G80" s="441"/>
      <c r="H80" s="441">
        <f t="shared" si="28"/>
        <v>9.39735</v>
      </c>
      <c r="I80" s="450">
        <f t="shared" si="29"/>
        <v>0.143772475565174</v>
      </c>
      <c r="J80" s="441">
        <f t="shared" si="30"/>
        <v>9.39735</v>
      </c>
      <c r="K80" s="450">
        <f t="shared" si="31"/>
        <v>0.143772475565174</v>
      </c>
      <c r="L80" s="441">
        <f t="shared" si="32"/>
        <v>6.08735</v>
      </c>
      <c r="M80" s="450">
        <f t="shared" si="33"/>
        <v>0.0931319339102683</v>
      </c>
    </row>
    <row r="81" spans="1:13">
      <c r="A81" s="430"/>
      <c r="B81" s="431" t="s">
        <v>164</v>
      </c>
      <c r="C81" s="441">
        <v>27.72</v>
      </c>
      <c r="D81" s="441"/>
      <c r="E81" s="441"/>
      <c r="F81" s="441"/>
      <c r="G81" s="441"/>
      <c r="H81" s="441">
        <f t="shared" si="28"/>
        <v>27.72</v>
      </c>
      <c r="I81" s="450" t="str">
        <f t="shared" si="29"/>
        <v>-</v>
      </c>
      <c r="J81" s="441">
        <f t="shared" si="30"/>
        <v>27.72</v>
      </c>
      <c r="K81" s="450" t="str">
        <f t="shared" si="31"/>
        <v>-</v>
      </c>
      <c r="L81" s="441">
        <f t="shared" si="32"/>
        <v>0</v>
      </c>
      <c r="M81" s="450" t="str">
        <f t="shared" si="33"/>
        <v>-</v>
      </c>
    </row>
    <row r="82" spans="1:13">
      <c r="A82" s="430"/>
      <c r="B82" s="431" t="s">
        <v>165</v>
      </c>
      <c r="C82" s="441"/>
      <c r="D82" s="441"/>
      <c r="E82" s="441"/>
      <c r="F82" s="441">
        <v>35</v>
      </c>
      <c r="G82" s="441"/>
      <c r="H82" s="441">
        <f t="shared" si="28"/>
        <v>0</v>
      </c>
      <c r="I82" s="450" t="str">
        <f t="shared" si="29"/>
        <v>-</v>
      </c>
      <c r="J82" s="441">
        <f t="shared" si="30"/>
        <v>0</v>
      </c>
      <c r="K82" s="450" t="str">
        <f t="shared" si="31"/>
        <v>-</v>
      </c>
      <c r="L82" s="441">
        <f t="shared" si="32"/>
        <v>35</v>
      </c>
      <c r="M82" s="450" t="str">
        <f t="shared" si="33"/>
        <v>-</v>
      </c>
    </row>
    <row r="83" spans="1:13">
      <c r="A83" s="430"/>
      <c r="B83" s="431" t="s">
        <v>97</v>
      </c>
      <c r="C83" s="442">
        <f>SUM(C73:C82)</f>
        <v>7952.74</v>
      </c>
      <c r="D83" s="442">
        <f>SUM(D73:D82)</f>
        <v>7202.43285</v>
      </c>
      <c r="E83" s="442">
        <f>SUM(E73:E82)</f>
        <v>7880.44285</v>
      </c>
      <c r="F83" s="442">
        <f>SUM(F73:F82)</f>
        <v>8845.47</v>
      </c>
      <c r="G83" s="442">
        <f>SUM(G72:G82)</f>
        <v>0</v>
      </c>
      <c r="H83" s="442">
        <f t="shared" si="28"/>
        <v>750.307149999999</v>
      </c>
      <c r="I83" s="453">
        <f t="shared" si="29"/>
        <v>0.104174126385642</v>
      </c>
      <c r="J83" s="442">
        <f t="shared" si="30"/>
        <v>72.2971499999994</v>
      </c>
      <c r="K83" s="453">
        <f t="shared" si="31"/>
        <v>0.00917424964258188</v>
      </c>
      <c r="L83" s="442">
        <f t="shared" si="32"/>
        <v>1643.03715</v>
      </c>
      <c r="M83" s="453">
        <f t="shared" si="33"/>
        <v>0.228122522516819</v>
      </c>
    </row>
    <row r="84" spans="1:13">
      <c r="A84" s="430" t="s">
        <v>166</v>
      </c>
      <c r="B84" s="431" t="s">
        <v>167</v>
      </c>
      <c r="C84" s="441">
        <v>1633.58</v>
      </c>
      <c r="D84" s="441">
        <v>3286.5</v>
      </c>
      <c r="E84" s="441">
        <v>2900</v>
      </c>
      <c r="F84" s="441">
        <v>2000</v>
      </c>
      <c r="G84" s="441"/>
      <c r="H84" s="441">
        <f t="shared" ref="H84:H90" si="35">C84-D84</f>
        <v>-1652.92</v>
      </c>
      <c r="I84" s="450">
        <f t="shared" ref="I84:I90" si="36">IF(D84=0,"-",H84/D84)</f>
        <v>-0.502942339875247</v>
      </c>
      <c r="J84" s="441">
        <f t="shared" ref="J84:J90" si="37">C84-E84</f>
        <v>-1266.42</v>
      </c>
      <c r="K84" s="450">
        <f t="shared" ref="K84:K90" si="38">IF(E84=0,"-",J84/E84)</f>
        <v>-0.436696551724138</v>
      </c>
      <c r="L84" s="441">
        <f t="shared" ref="L84:L90" si="39">F84-D84</f>
        <v>-1286.5</v>
      </c>
      <c r="M84" s="450">
        <f t="shared" ref="M84:M90" si="40">IF(D84=0,"-",L84/D84)</f>
        <v>-0.391449870683098</v>
      </c>
    </row>
    <row r="85" spans="1:13">
      <c r="A85" s="430"/>
      <c r="B85" s="431" t="s">
        <v>168</v>
      </c>
      <c r="C85" s="441">
        <v>326.72</v>
      </c>
      <c r="D85" s="441">
        <v>657.3</v>
      </c>
      <c r="E85" s="441">
        <v>580</v>
      </c>
      <c r="F85" s="441">
        <v>400</v>
      </c>
      <c r="G85" s="441"/>
      <c r="H85" s="441">
        <f t="shared" si="35"/>
        <v>-330.58</v>
      </c>
      <c r="I85" s="450">
        <f t="shared" si="36"/>
        <v>-0.502936254373954</v>
      </c>
      <c r="J85" s="441">
        <f t="shared" si="37"/>
        <v>-253.28</v>
      </c>
      <c r="K85" s="450">
        <f t="shared" si="38"/>
        <v>-0.436689655172414</v>
      </c>
      <c r="L85" s="441">
        <f t="shared" si="39"/>
        <v>-257.3</v>
      </c>
      <c r="M85" s="450">
        <f t="shared" si="40"/>
        <v>-0.391449870683098</v>
      </c>
    </row>
    <row r="86" spans="1:13">
      <c r="A86" s="430"/>
      <c r="B86" s="431" t="s">
        <v>169</v>
      </c>
      <c r="C86" s="441">
        <f>202.48+24+2666.69</f>
        <v>2893.17</v>
      </c>
      <c r="D86" s="441">
        <f>90+10+2792</f>
        <v>2892</v>
      </c>
      <c r="E86" s="441">
        <f>90+10+2792</f>
        <v>2892</v>
      </c>
      <c r="F86" s="441">
        <f>175+15+2758.59</f>
        <v>2948.59</v>
      </c>
      <c r="G86" s="441"/>
      <c r="H86" s="441">
        <f t="shared" si="35"/>
        <v>1.17000000000007</v>
      </c>
      <c r="I86" s="450">
        <f t="shared" si="36"/>
        <v>0.000404564315352722</v>
      </c>
      <c r="J86" s="441">
        <f t="shared" si="37"/>
        <v>1.17000000000007</v>
      </c>
      <c r="K86" s="450">
        <f t="shared" si="38"/>
        <v>0.000404564315352722</v>
      </c>
      <c r="L86" s="441">
        <f t="shared" si="39"/>
        <v>56.5900000000001</v>
      </c>
      <c r="M86" s="450">
        <f t="shared" si="40"/>
        <v>0.0195677731673583</v>
      </c>
    </row>
    <row r="87" spans="1:13">
      <c r="A87" s="430"/>
      <c r="B87" s="431" t="s">
        <v>170</v>
      </c>
      <c r="C87" s="441">
        <v>286.53</v>
      </c>
      <c r="D87" s="441">
        <v>576.45</v>
      </c>
      <c r="E87" s="441">
        <v>526.2</v>
      </c>
      <c r="F87" s="441">
        <v>350.8</v>
      </c>
      <c r="G87" s="441"/>
      <c r="H87" s="441">
        <f t="shared" si="35"/>
        <v>-289.92</v>
      </c>
      <c r="I87" s="450">
        <f t="shared" si="36"/>
        <v>-0.502940411137133</v>
      </c>
      <c r="J87" s="441">
        <f t="shared" si="37"/>
        <v>-239.67</v>
      </c>
      <c r="K87" s="450">
        <f t="shared" si="38"/>
        <v>-0.455473204104903</v>
      </c>
      <c r="L87" s="441">
        <f t="shared" si="39"/>
        <v>-225.65</v>
      </c>
      <c r="M87" s="450">
        <f t="shared" si="40"/>
        <v>-0.391447653742736</v>
      </c>
    </row>
    <row r="88" spans="1:13">
      <c r="A88" s="430"/>
      <c r="B88" s="431" t="s">
        <v>171</v>
      </c>
      <c r="C88" s="441">
        <v>89.04</v>
      </c>
      <c r="D88" s="441">
        <v>197.19</v>
      </c>
      <c r="E88" s="441">
        <v>174</v>
      </c>
      <c r="F88" s="441">
        <v>120</v>
      </c>
      <c r="G88" s="441"/>
      <c r="H88" s="441">
        <f t="shared" si="35"/>
        <v>-108.15</v>
      </c>
      <c r="I88" s="450">
        <f t="shared" si="36"/>
        <v>-0.548455804046858</v>
      </c>
      <c r="J88" s="441">
        <f t="shared" si="37"/>
        <v>-84.96</v>
      </c>
      <c r="K88" s="450">
        <f t="shared" si="38"/>
        <v>-0.488275862068966</v>
      </c>
      <c r="L88" s="441">
        <f t="shared" si="39"/>
        <v>-77.19</v>
      </c>
      <c r="M88" s="450">
        <f t="shared" si="40"/>
        <v>-0.391449870683098</v>
      </c>
    </row>
    <row r="89" spans="1:13">
      <c r="A89" s="430"/>
      <c r="B89" s="431" t="s">
        <v>97</v>
      </c>
      <c r="C89" s="442">
        <f>SUM(C84:C88)</f>
        <v>5229.04</v>
      </c>
      <c r="D89" s="442">
        <f>SUM(D84:D88)</f>
        <v>7609.44</v>
      </c>
      <c r="E89" s="442">
        <f>SUM(E84:E88)</f>
        <v>7072.2</v>
      </c>
      <c r="F89" s="442">
        <f>SUM(F84:F88)</f>
        <v>5819.39</v>
      </c>
      <c r="G89" s="442">
        <f>SUM(G84:G88)</f>
        <v>0</v>
      </c>
      <c r="H89" s="442">
        <f t="shared" si="35"/>
        <v>-2380.4</v>
      </c>
      <c r="I89" s="453">
        <f t="shared" si="36"/>
        <v>-0.312821968502281</v>
      </c>
      <c r="J89" s="442">
        <f t="shared" si="37"/>
        <v>-1843.16</v>
      </c>
      <c r="K89" s="453">
        <f t="shared" si="38"/>
        <v>-0.260620457566245</v>
      </c>
      <c r="L89" s="442">
        <f t="shared" si="39"/>
        <v>-1790.05</v>
      </c>
      <c r="M89" s="453">
        <f t="shared" si="40"/>
        <v>-0.235240701023991</v>
      </c>
    </row>
    <row r="90" spans="1:13">
      <c r="A90" s="430" t="s">
        <v>172</v>
      </c>
      <c r="B90" s="431" t="s">
        <v>172</v>
      </c>
      <c r="C90" s="442">
        <f>SUM(C10,C26,C32,C45,C67:C68,C71,C83,C89)</f>
        <v>29458.43</v>
      </c>
      <c r="D90" s="442">
        <f>SUM(D10,D26,D32,D45,D67:D68,D71,D83,D89)</f>
        <v>30477.62285</v>
      </c>
      <c r="E90" s="442">
        <f>SUM(E10,E26,E32,E45,E67:E68,E71,E83,E89)</f>
        <v>30646.04285</v>
      </c>
      <c r="F90" s="442">
        <f>SUM(F10,F26,F32,F45,F67:F68,F71,F83,F89)</f>
        <v>30046.61</v>
      </c>
      <c r="G90" s="442">
        <f>SUM(G10,G26,G32,G45,G67:G68,G71,G83,G89)</f>
        <v>0</v>
      </c>
      <c r="H90" s="442">
        <f t="shared" si="35"/>
        <v>-1019.19285</v>
      </c>
      <c r="I90" s="453">
        <f t="shared" si="36"/>
        <v>-0.0334406936858594</v>
      </c>
      <c r="J90" s="442">
        <f t="shared" si="37"/>
        <v>-1187.61285</v>
      </c>
      <c r="K90" s="453">
        <f t="shared" si="38"/>
        <v>-0.038752567690807</v>
      </c>
      <c r="L90" s="442">
        <f t="shared" si="39"/>
        <v>-431.012849999999</v>
      </c>
      <c r="M90" s="453">
        <f t="shared" si="40"/>
        <v>-0.0141419444725493</v>
      </c>
    </row>
    <row r="91" spans="3:6">
      <c r="C91" s="457">
        <f>C90-经营利润测算!C32</f>
        <v>61.3699999999953</v>
      </c>
      <c r="D91" s="457">
        <f>D90-经营利润测算!E32</f>
        <v>591.426841264678</v>
      </c>
      <c r="E91" s="457">
        <f>E90-经营利润测算!G32</f>
        <v>591.435859912475</v>
      </c>
      <c r="F91" s="457">
        <f>F90-经营利润测算!I32</f>
        <v>57.6704558559286</v>
      </c>
    </row>
    <row r="92" spans="1:1">
      <c r="A92" s="458"/>
    </row>
  </sheetData>
  <mergeCells count="18">
    <mergeCell ref="A1:M1"/>
    <mergeCell ref="C2:E2"/>
    <mergeCell ref="H2:I2"/>
    <mergeCell ref="J2:K2"/>
    <mergeCell ref="L2:M2"/>
    <mergeCell ref="A2:A3"/>
    <mergeCell ref="A4:A10"/>
    <mergeCell ref="A11:A26"/>
    <mergeCell ref="A27:A32"/>
    <mergeCell ref="A33:A45"/>
    <mergeCell ref="A46:A67"/>
    <mergeCell ref="A69:A71"/>
    <mergeCell ref="A72:A83"/>
    <mergeCell ref="A84:A89"/>
    <mergeCell ref="B2:B3"/>
    <mergeCell ref="F2:F3"/>
    <mergeCell ref="G2:G3"/>
    <mergeCell ref="N4:N10"/>
  </mergeCells>
  <pageMargins left="0.393055555555556" right="0.313888888888889" top="0.313888888888889" bottom="0.275" header="0.196527777777778" footer="0.1562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1:IL72"/>
  <sheetViews>
    <sheetView workbookViewId="0">
      <pane xSplit="1" ySplit="3" topLeftCell="B4" activePane="bottomRight" state="frozen"/>
      <selection/>
      <selection pane="topRight"/>
      <selection pane="bottomLeft"/>
      <selection pane="bottomRight" activeCell="K48" sqref="K48"/>
    </sheetView>
  </sheetViews>
  <sheetFormatPr defaultColWidth="9" defaultRowHeight="14.25"/>
  <cols>
    <col min="1" max="1" width="7.875" customWidth="1"/>
    <col min="2" max="2" width="13.125" customWidth="1"/>
    <col min="3" max="5" width="5.375" customWidth="1"/>
    <col min="6" max="8" width="7.625" customWidth="1"/>
    <col min="9" max="9" width="8.75" customWidth="1"/>
    <col min="10" max="11" width="7.625" customWidth="1"/>
    <col min="12" max="12" width="6.75" customWidth="1"/>
    <col min="13" max="15" width="7.125" customWidth="1"/>
    <col min="16" max="16" width="7.625" customWidth="1"/>
    <col min="17" max="17" width="5.875" customWidth="1"/>
    <col min="18" max="18" width="7.875" customWidth="1"/>
    <col min="19" max="19" width="8.75" customWidth="1"/>
    <col min="20" max="21" width="7.625" customWidth="1"/>
    <col min="22" max="22" width="4.625" customWidth="1"/>
  </cols>
  <sheetData>
    <row r="1" ht="25.5" spans="1:239">
      <c r="A1" s="318" t="s">
        <v>173</v>
      </c>
      <c r="B1" s="318"/>
      <c r="C1" s="318"/>
      <c r="D1" s="318"/>
      <c r="E1" s="318"/>
      <c r="F1" s="319"/>
      <c r="G1" s="319"/>
      <c r="H1" s="319"/>
      <c r="I1" s="319"/>
      <c r="J1" s="319"/>
      <c r="K1" s="319"/>
      <c r="L1" s="319"/>
      <c r="M1" s="319"/>
      <c r="N1" s="319"/>
      <c r="O1" s="319"/>
      <c r="P1" s="319"/>
      <c r="Q1" s="319"/>
      <c r="R1" s="319"/>
      <c r="S1" s="319"/>
      <c r="T1" s="319"/>
      <c r="U1" s="319"/>
      <c r="V1" s="319"/>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390"/>
      <c r="DK1" s="390"/>
      <c r="DL1" s="390"/>
      <c r="DM1" s="390"/>
      <c r="DN1" s="390"/>
      <c r="DO1" s="390"/>
      <c r="DP1" s="390"/>
      <c r="DQ1" s="390"/>
      <c r="DR1" s="390"/>
      <c r="DS1" s="390"/>
      <c r="DT1" s="390"/>
      <c r="DU1" s="390"/>
      <c r="DV1" s="390"/>
      <c r="DW1" s="390"/>
      <c r="DX1" s="390"/>
      <c r="DY1" s="390"/>
      <c r="DZ1" s="390"/>
      <c r="EA1" s="390"/>
      <c r="EB1" s="390"/>
      <c r="EC1" s="390"/>
      <c r="ED1" s="390"/>
      <c r="EE1" s="390"/>
      <c r="EF1" s="390"/>
      <c r="EG1" s="390"/>
      <c r="EH1" s="390"/>
      <c r="EI1" s="390"/>
      <c r="EJ1" s="390"/>
      <c r="EK1" s="390"/>
      <c r="EL1" s="390"/>
      <c r="EM1" s="390"/>
      <c r="EN1" s="390"/>
      <c r="EO1" s="390"/>
      <c r="EP1" s="390"/>
      <c r="EQ1" s="390"/>
      <c r="ER1" s="390"/>
      <c r="ES1" s="390"/>
      <c r="ET1" s="390"/>
      <c r="EU1" s="390"/>
      <c r="EV1" s="390"/>
      <c r="EW1" s="390"/>
      <c r="EX1" s="390"/>
      <c r="EY1" s="390"/>
      <c r="EZ1" s="390"/>
      <c r="FA1" s="390"/>
      <c r="FB1" s="390"/>
      <c r="FC1" s="390"/>
      <c r="FD1" s="390"/>
      <c r="FE1" s="390"/>
      <c r="FF1" s="390"/>
      <c r="FG1" s="390"/>
      <c r="FH1" s="390"/>
      <c r="FI1" s="390"/>
      <c r="FJ1" s="390"/>
      <c r="FK1" s="390"/>
      <c r="FL1" s="390"/>
      <c r="FM1" s="390"/>
      <c r="FN1" s="390"/>
      <c r="FO1" s="390"/>
      <c r="FP1" s="390"/>
      <c r="FQ1" s="390"/>
      <c r="FR1" s="390"/>
      <c r="FS1" s="390"/>
      <c r="FT1" s="390"/>
      <c r="FU1" s="390"/>
      <c r="FV1" s="390"/>
      <c r="FW1" s="390"/>
      <c r="FX1" s="390"/>
      <c r="FY1" s="390"/>
      <c r="FZ1" s="390"/>
      <c r="GA1" s="390"/>
      <c r="GB1" s="390"/>
      <c r="GC1" s="390"/>
      <c r="GD1" s="390"/>
      <c r="GE1" s="390"/>
      <c r="GF1" s="390"/>
      <c r="GG1" s="390"/>
      <c r="GH1" s="390"/>
      <c r="GI1" s="390"/>
      <c r="GJ1" s="390"/>
      <c r="GK1" s="390"/>
      <c r="GL1" s="390"/>
      <c r="GM1" s="390"/>
      <c r="GN1" s="390"/>
      <c r="GO1" s="390"/>
      <c r="GP1" s="390"/>
      <c r="GQ1" s="390"/>
      <c r="GR1" s="390"/>
      <c r="GS1" s="390"/>
      <c r="GT1" s="390"/>
      <c r="GU1" s="390"/>
      <c r="GV1" s="390"/>
      <c r="GW1" s="390"/>
      <c r="GX1" s="390"/>
      <c r="GY1" s="390"/>
      <c r="GZ1" s="390"/>
      <c r="HA1" s="390"/>
      <c r="HB1" s="390"/>
      <c r="HC1" s="390"/>
      <c r="HD1" s="390"/>
      <c r="HE1" s="390"/>
      <c r="HF1" s="390"/>
      <c r="HG1" s="390"/>
      <c r="HH1" s="390"/>
      <c r="HI1" s="390"/>
      <c r="HJ1" s="390"/>
      <c r="HK1" s="390"/>
      <c r="HL1" s="390"/>
      <c r="HM1" s="390"/>
      <c r="HN1" s="390"/>
      <c r="HO1" s="390"/>
      <c r="HP1" s="390"/>
      <c r="HQ1" s="390"/>
      <c r="HR1" s="390"/>
      <c r="HS1" s="390"/>
      <c r="HT1" s="390"/>
      <c r="HU1" s="390"/>
      <c r="HV1" s="390"/>
      <c r="HW1" s="390"/>
      <c r="HX1" s="390"/>
      <c r="HY1" s="390"/>
      <c r="HZ1" s="390"/>
      <c r="IA1" s="390"/>
      <c r="IB1" s="390"/>
      <c r="IC1" s="390"/>
      <c r="ID1" s="390"/>
      <c r="IE1" s="390"/>
    </row>
    <row r="2" spans="1:239">
      <c r="A2" s="320" t="s">
        <v>174</v>
      </c>
      <c r="B2" s="321" t="s">
        <v>175</v>
      </c>
      <c r="C2" s="322" t="s">
        <v>176</v>
      </c>
      <c r="D2" s="323"/>
      <c r="E2" s="324"/>
      <c r="F2" s="325" t="s">
        <v>177</v>
      </c>
      <c r="G2" s="326"/>
      <c r="H2" s="326"/>
      <c r="I2" s="326"/>
      <c r="J2" s="326"/>
      <c r="K2" s="326" t="s">
        <v>178</v>
      </c>
      <c r="L2" s="326"/>
      <c r="M2" s="326"/>
      <c r="N2" s="326"/>
      <c r="O2" s="326"/>
      <c r="P2" s="326"/>
      <c r="Q2" s="326" t="s">
        <v>165</v>
      </c>
      <c r="R2" s="398" t="s">
        <v>179</v>
      </c>
      <c r="S2" s="399" t="s">
        <v>180</v>
      </c>
      <c r="T2" s="400" t="s">
        <v>181</v>
      </c>
      <c r="U2" s="401"/>
      <c r="V2" s="402" t="s">
        <v>28</v>
      </c>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c r="BC2" s="390"/>
      <c r="BD2" s="390"/>
      <c r="BE2" s="390"/>
      <c r="BF2" s="390"/>
      <c r="BG2" s="390"/>
      <c r="BH2" s="390"/>
      <c r="BI2" s="390"/>
      <c r="BJ2" s="390"/>
      <c r="BK2" s="390"/>
      <c r="BL2" s="390"/>
      <c r="BM2" s="390"/>
      <c r="BN2" s="390"/>
      <c r="BO2" s="390"/>
      <c r="BP2" s="390"/>
      <c r="BQ2" s="390"/>
      <c r="BR2" s="390"/>
      <c r="BS2" s="390"/>
      <c r="BT2" s="390"/>
      <c r="BU2" s="390"/>
      <c r="BV2" s="390"/>
      <c r="BW2" s="390"/>
      <c r="BX2" s="390"/>
      <c r="BY2" s="390"/>
      <c r="BZ2" s="390"/>
      <c r="CA2" s="390"/>
      <c r="CB2" s="390"/>
      <c r="CC2" s="390"/>
      <c r="CD2" s="390"/>
      <c r="CE2" s="390"/>
      <c r="CF2" s="390"/>
      <c r="CG2" s="390"/>
      <c r="CH2" s="390"/>
      <c r="CI2" s="390"/>
      <c r="CJ2" s="390"/>
      <c r="CK2" s="390"/>
      <c r="CL2" s="390"/>
      <c r="CM2" s="390"/>
      <c r="CN2" s="390"/>
      <c r="CO2" s="390"/>
      <c r="CP2" s="390"/>
      <c r="CQ2" s="390"/>
      <c r="CR2" s="390"/>
      <c r="CS2" s="390"/>
      <c r="CT2" s="390"/>
      <c r="CU2" s="390"/>
      <c r="CV2" s="390"/>
      <c r="CW2" s="390"/>
      <c r="CX2" s="390"/>
      <c r="CY2" s="390"/>
      <c r="CZ2" s="390"/>
      <c r="DA2" s="390"/>
      <c r="DB2" s="390"/>
      <c r="DC2" s="390"/>
      <c r="DD2" s="390"/>
      <c r="DE2" s="390"/>
      <c r="DF2" s="390"/>
      <c r="DG2" s="390"/>
      <c r="DH2" s="390"/>
      <c r="DI2" s="390"/>
      <c r="DJ2" s="390"/>
      <c r="DK2" s="390"/>
      <c r="DL2" s="390"/>
      <c r="DM2" s="390"/>
      <c r="DN2" s="390"/>
      <c r="DO2" s="390"/>
      <c r="DP2" s="390"/>
      <c r="DQ2" s="390"/>
      <c r="DR2" s="390"/>
      <c r="DS2" s="390"/>
      <c r="DT2" s="390"/>
      <c r="DU2" s="390"/>
      <c r="DV2" s="390"/>
      <c r="DW2" s="390"/>
      <c r="DX2" s="390"/>
      <c r="DY2" s="390"/>
      <c r="DZ2" s="390"/>
      <c r="EA2" s="390"/>
      <c r="EB2" s="390"/>
      <c r="EC2" s="390"/>
      <c r="ED2" s="390"/>
      <c r="EE2" s="390"/>
      <c r="EF2" s="390"/>
      <c r="EG2" s="390"/>
      <c r="EH2" s="390"/>
      <c r="EI2" s="390"/>
      <c r="EJ2" s="390"/>
      <c r="EK2" s="390"/>
      <c r="EL2" s="390"/>
      <c r="EM2" s="390"/>
      <c r="EN2" s="390"/>
      <c r="EO2" s="390"/>
      <c r="EP2" s="390"/>
      <c r="EQ2" s="390"/>
      <c r="ER2" s="390"/>
      <c r="ES2" s="390"/>
      <c r="ET2" s="390"/>
      <c r="EU2" s="390"/>
      <c r="EV2" s="390"/>
      <c r="EW2" s="390"/>
      <c r="EX2" s="390"/>
      <c r="EY2" s="390"/>
      <c r="EZ2" s="390"/>
      <c r="FA2" s="390"/>
      <c r="FB2" s="390"/>
      <c r="FC2" s="390"/>
      <c r="FD2" s="390"/>
      <c r="FE2" s="390"/>
      <c r="FF2" s="390"/>
      <c r="FG2" s="390"/>
      <c r="FH2" s="390"/>
      <c r="FI2" s="390"/>
      <c r="FJ2" s="390"/>
      <c r="FK2" s="390"/>
      <c r="FL2" s="390"/>
      <c r="FM2" s="390"/>
      <c r="FN2" s="390"/>
      <c r="FO2" s="390"/>
      <c r="FP2" s="390"/>
      <c r="FQ2" s="390"/>
      <c r="FR2" s="390"/>
      <c r="FS2" s="390"/>
      <c r="FT2" s="390"/>
      <c r="FU2" s="390"/>
      <c r="FV2" s="390"/>
      <c r="FW2" s="390"/>
      <c r="FX2" s="390"/>
      <c r="FY2" s="390"/>
      <c r="FZ2" s="390"/>
      <c r="GA2" s="390"/>
      <c r="GB2" s="390"/>
      <c r="GC2" s="390"/>
      <c r="GD2" s="390"/>
      <c r="GE2" s="390"/>
      <c r="GF2" s="390"/>
      <c r="GG2" s="390"/>
      <c r="GH2" s="390"/>
      <c r="GI2" s="390"/>
      <c r="GJ2" s="390"/>
      <c r="GK2" s="390"/>
      <c r="GL2" s="390"/>
      <c r="GM2" s="390"/>
      <c r="GN2" s="390"/>
      <c r="GO2" s="390"/>
      <c r="GP2" s="390"/>
      <c r="GQ2" s="390"/>
      <c r="GR2" s="390"/>
      <c r="GS2" s="390"/>
      <c r="GT2" s="390"/>
      <c r="GU2" s="390"/>
      <c r="GV2" s="390"/>
      <c r="GW2" s="390"/>
      <c r="GX2" s="390"/>
      <c r="GY2" s="390"/>
      <c r="GZ2" s="390"/>
      <c r="HA2" s="390"/>
      <c r="HB2" s="390"/>
      <c r="HC2" s="390"/>
      <c r="HD2" s="390"/>
      <c r="HE2" s="390"/>
      <c r="HF2" s="390"/>
      <c r="HG2" s="390"/>
      <c r="HH2" s="390"/>
      <c r="HI2" s="390"/>
      <c r="HJ2" s="390"/>
      <c r="HK2" s="390"/>
      <c r="HL2" s="390"/>
      <c r="HM2" s="390"/>
      <c r="HN2" s="390"/>
      <c r="HO2" s="390"/>
      <c r="HP2" s="390"/>
      <c r="HQ2" s="390"/>
      <c r="HR2" s="390"/>
      <c r="HS2" s="390"/>
      <c r="HT2" s="390"/>
      <c r="HU2" s="390"/>
      <c r="HV2" s="390"/>
      <c r="HW2" s="390"/>
      <c r="HX2" s="390"/>
      <c r="HY2" s="390"/>
      <c r="HZ2" s="390"/>
      <c r="IA2" s="390"/>
      <c r="IB2" s="390"/>
      <c r="IC2" s="390"/>
      <c r="ID2" s="390"/>
      <c r="IE2" s="390"/>
    </row>
    <row r="3" spans="1:22">
      <c r="A3" s="327"/>
      <c r="B3" s="328"/>
      <c r="C3" s="329" t="s">
        <v>181</v>
      </c>
      <c r="D3" s="330"/>
      <c r="E3" s="331" t="s">
        <v>182</v>
      </c>
      <c r="F3" s="332" t="s">
        <v>183</v>
      </c>
      <c r="G3" s="333"/>
      <c r="H3" s="333"/>
      <c r="I3" s="394" t="s">
        <v>159</v>
      </c>
      <c r="J3" s="333" t="s">
        <v>177</v>
      </c>
      <c r="K3" s="394" t="s">
        <v>160</v>
      </c>
      <c r="L3" s="394" t="s">
        <v>184</v>
      </c>
      <c r="M3" s="333" t="s">
        <v>185</v>
      </c>
      <c r="N3" s="333"/>
      <c r="O3" s="333"/>
      <c r="P3" s="394" t="s">
        <v>97</v>
      </c>
      <c r="Q3" s="333"/>
      <c r="R3" s="403"/>
      <c r="S3" s="404"/>
      <c r="T3" s="405" t="s">
        <v>186</v>
      </c>
      <c r="U3" s="406" t="s">
        <v>187</v>
      </c>
      <c r="V3" s="407"/>
    </row>
    <row r="4" ht="15" spans="1:22">
      <c r="A4" s="334"/>
      <c r="B4" s="335"/>
      <c r="C4" s="336" t="s">
        <v>186</v>
      </c>
      <c r="D4" s="337" t="s">
        <v>187</v>
      </c>
      <c r="E4" s="338"/>
      <c r="F4" s="339" t="s">
        <v>188</v>
      </c>
      <c r="G4" s="340" t="s">
        <v>158</v>
      </c>
      <c r="H4" s="340" t="s">
        <v>97</v>
      </c>
      <c r="I4" s="395"/>
      <c r="J4" s="340"/>
      <c r="K4" s="396"/>
      <c r="L4" s="396"/>
      <c r="M4" s="396" t="s">
        <v>164</v>
      </c>
      <c r="N4" s="396" t="s">
        <v>163</v>
      </c>
      <c r="O4" s="396" t="s">
        <v>162</v>
      </c>
      <c r="P4" s="396"/>
      <c r="Q4" s="340"/>
      <c r="R4" s="408"/>
      <c r="S4" s="409"/>
      <c r="T4" s="410"/>
      <c r="U4" s="411"/>
      <c r="V4" s="412"/>
    </row>
    <row r="5" spans="1:239">
      <c r="A5" s="327" t="s">
        <v>189</v>
      </c>
      <c r="B5" s="341" t="s">
        <v>190</v>
      </c>
      <c r="C5" s="327">
        <v>7</v>
      </c>
      <c r="D5" s="342">
        <v>7</v>
      </c>
      <c r="E5" s="343">
        <v>7</v>
      </c>
      <c r="F5" s="344">
        <v>16.62</v>
      </c>
      <c r="G5" s="345">
        <v>13.55</v>
      </c>
      <c r="H5" s="345">
        <f t="shared" ref="H5:H11" si="0">F5+G5</f>
        <v>30.17</v>
      </c>
      <c r="I5" s="345">
        <v>3.41</v>
      </c>
      <c r="J5" s="345">
        <f t="shared" ref="J5:J11" si="1">H5+I5</f>
        <v>33.58</v>
      </c>
      <c r="K5" s="345">
        <v>8.54</v>
      </c>
      <c r="L5" s="345">
        <v>2.35</v>
      </c>
      <c r="M5" s="345"/>
      <c r="N5" s="345">
        <v>0.23</v>
      </c>
      <c r="O5" s="345">
        <v>0.28</v>
      </c>
      <c r="P5" s="345">
        <f t="shared" ref="P5:P11" si="2">SUM(K5:O5)</f>
        <v>11.4</v>
      </c>
      <c r="Q5" s="345"/>
      <c r="R5" s="413">
        <f t="shared" ref="R5:R11" si="3">SUM(P5,J5,Q5)</f>
        <v>44.98</v>
      </c>
      <c r="S5" s="414"/>
      <c r="T5" s="344">
        <v>40.25</v>
      </c>
      <c r="U5" s="413">
        <f>63.29</f>
        <v>63.29</v>
      </c>
      <c r="V5" s="407"/>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390"/>
      <c r="BX5" s="390"/>
      <c r="BY5" s="390"/>
      <c r="BZ5" s="390"/>
      <c r="CA5" s="390"/>
      <c r="CB5" s="390"/>
      <c r="CC5" s="390"/>
      <c r="CD5" s="390"/>
      <c r="CE5" s="390"/>
      <c r="CF5" s="390"/>
      <c r="CG5" s="390"/>
      <c r="CH5" s="390"/>
      <c r="CI5" s="390"/>
      <c r="CJ5" s="390"/>
      <c r="CK5" s="390"/>
      <c r="CL5" s="390"/>
      <c r="CM5" s="390"/>
      <c r="CN5" s="390"/>
      <c r="CO5" s="390"/>
      <c r="CP5" s="390"/>
      <c r="CQ5" s="390"/>
      <c r="CR5" s="390"/>
      <c r="CS5" s="390"/>
      <c r="CT5" s="390"/>
      <c r="CU5" s="390"/>
      <c r="CV5" s="390"/>
      <c r="CW5" s="390"/>
      <c r="CX5" s="390"/>
      <c r="CY5" s="390"/>
      <c r="CZ5" s="390"/>
      <c r="DA5" s="390"/>
      <c r="DB5" s="390"/>
      <c r="DC5" s="390"/>
      <c r="DD5" s="390"/>
      <c r="DE5" s="390"/>
      <c r="DF5" s="390"/>
      <c r="DG5" s="390"/>
      <c r="DH5" s="390"/>
      <c r="DI5" s="390"/>
      <c r="DJ5" s="390"/>
      <c r="DK5" s="390"/>
      <c r="DL5" s="390"/>
      <c r="DM5" s="390"/>
      <c r="DN5" s="390"/>
      <c r="DO5" s="390"/>
      <c r="DP5" s="390"/>
      <c r="DQ5" s="390"/>
      <c r="DR5" s="390"/>
      <c r="DS5" s="390"/>
      <c r="DT5" s="390"/>
      <c r="DU5" s="390"/>
      <c r="DV5" s="390"/>
      <c r="DW5" s="390"/>
      <c r="DX5" s="390"/>
      <c r="DY5" s="390"/>
      <c r="DZ5" s="390"/>
      <c r="EA5" s="390"/>
      <c r="EB5" s="390"/>
      <c r="EC5" s="390"/>
      <c r="ED5" s="390"/>
      <c r="EE5" s="390"/>
      <c r="EF5" s="390"/>
      <c r="EG5" s="390"/>
      <c r="EH5" s="390"/>
      <c r="EI5" s="390"/>
      <c r="EJ5" s="390"/>
      <c r="EK5" s="390"/>
      <c r="EL5" s="390"/>
      <c r="EM5" s="390"/>
      <c r="EN5" s="390"/>
      <c r="EO5" s="390"/>
      <c r="EP5" s="390"/>
      <c r="EQ5" s="390"/>
      <c r="ER5" s="390"/>
      <c r="ES5" s="390"/>
      <c r="ET5" s="390"/>
      <c r="EU5" s="390"/>
      <c r="EV5" s="390"/>
      <c r="EW5" s="390"/>
      <c r="EX5" s="390"/>
      <c r="EY5" s="390"/>
      <c r="EZ5" s="390"/>
      <c r="FA5" s="390"/>
      <c r="FB5" s="390"/>
      <c r="FC5" s="390"/>
      <c r="FD5" s="390"/>
      <c r="FE5" s="390"/>
      <c r="FF5" s="390"/>
      <c r="FG5" s="390"/>
      <c r="FH5" s="390"/>
      <c r="FI5" s="390"/>
      <c r="FJ5" s="390"/>
      <c r="FK5" s="390"/>
      <c r="FL5" s="390"/>
      <c r="FM5" s="390"/>
      <c r="FN5" s="390"/>
      <c r="FO5" s="390"/>
      <c r="FP5" s="390"/>
      <c r="FQ5" s="390"/>
      <c r="FR5" s="390"/>
      <c r="FS5" s="390"/>
      <c r="FT5" s="390"/>
      <c r="FU5" s="390"/>
      <c r="FV5" s="390"/>
      <c r="FW5" s="390"/>
      <c r="FX5" s="390"/>
      <c r="FY5" s="390"/>
      <c r="FZ5" s="390"/>
      <c r="GA5" s="390"/>
      <c r="GB5" s="390"/>
      <c r="GC5" s="390"/>
      <c r="GD5" s="390"/>
      <c r="GE5" s="390"/>
      <c r="GF5" s="390"/>
      <c r="GG5" s="390"/>
      <c r="GH5" s="390"/>
      <c r="GI5" s="390"/>
      <c r="GJ5" s="390"/>
      <c r="GK5" s="390"/>
      <c r="GL5" s="390"/>
      <c r="GM5" s="390"/>
      <c r="GN5" s="390"/>
      <c r="GO5" s="390"/>
      <c r="GP5" s="390"/>
      <c r="GQ5" s="390"/>
      <c r="GR5" s="390"/>
      <c r="GS5" s="390"/>
      <c r="GT5" s="390"/>
      <c r="GU5" s="390"/>
      <c r="GV5" s="390"/>
      <c r="GW5" s="390"/>
      <c r="GX5" s="390"/>
      <c r="GY5" s="390"/>
      <c r="GZ5" s="390"/>
      <c r="HA5" s="390"/>
      <c r="HB5" s="390"/>
      <c r="HC5" s="390"/>
      <c r="HD5" s="390"/>
      <c r="HE5" s="390"/>
      <c r="HF5" s="390"/>
      <c r="HG5" s="390"/>
      <c r="HH5" s="390"/>
      <c r="HI5" s="390"/>
      <c r="HJ5" s="390"/>
      <c r="HK5" s="390"/>
      <c r="HL5" s="390"/>
      <c r="HM5" s="390"/>
      <c r="HN5" s="390"/>
      <c r="HO5" s="390"/>
      <c r="HP5" s="390"/>
      <c r="HQ5" s="390"/>
      <c r="HR5" s="390"/>
      <c r="HS5" s="390"/>
      <c r="HT5" s="390"/>
      <c r="HU5" s="390"/>
      <c r="HV5" s="390"/>
      <c r="HW5" s="390"/>
      <c r="HX5" s="390"/>
      <c r="HY5" s="390"/>
      <c r="HZ5" s="390"/>
      <c r="IA5" s="390"/>
      <c r="IB5" s="390"/>
      <c r="IC5" s="390"/>
      <c r="ID5" s="390"/>
      <c r="IE5" s="390"/>
    </row>
    <row r="6" spans="1:239">
      <c r="A6" s="346"/>
      <c r="B6" s="347" t="s">
        <v>191</v>
      </c>
      <c r="C6" s="346">
        <v>5</v>
      </c>
      <c r="D6" s="348">
        <v>6</v>
      </c>
      <c r="E6" s="349">
        <v>6</v>
      </c>
      <c r="F6" s="350">
        <v>14.18</v>
      </c>
      <c r="G6" s="351">
        <v>8.58</v>
      </c>
      <c r="H6" s="351">
        <f t="shared" si="0"/>
        <v>22.76</v>
      </c>
      <c r="I6" s="351">
        <v>2.05</v>
      </c>
      <c r="J6" s="345">
        <f t="shared" si="1"/>
        <v>24.81</v>
      </c>
      <c r="K6" s="351">
        <v>9.32</v>
      </c>
      <c r="L6" s="351">
        <v>2.18</v>
      </c>
      <c r="M6" s="351"/>
      <c r="N6" s="345">
        <v>0.19</v>
      </c>
      <c r="O6" s="345">
        <v>0.25</v>
      </c>
      <c r="P6" s="351">
        <f t="shared" si="2"/>
        <v>11.94</v>
      </c>
      <c r="Q6" s="351"/>
      <c r="R6" s="413">
        <f t="shared" si="3"/>
        <v>36.75</v>
      </c>
      <c r="S6" s="415"/>
      <c r="T6" s="350">
        <v>28.05</v>
      </c>
      <c r="U6" s="413">
        <v>40.41</v>
      </c>
      <c r="V6" s="416"/>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390"/>
      <c r="BZ6" s="390"/>
      <c r="CA6" s="390"/>
      <c r="CB6" s="390"/>
      <c r="CC6" s="390"/>
      <c r="CD6" s="390"/>
      <c r="CE6" s="390"/>
      <c r="CF6" s="390"/>
      <c r="CG6" s="390"/>
      <c r="CH6" s="390"/>
      <c r="CI6" s="390"/>
      <c r="CJ6" s="390"/>
      <c r="CK6" s="390"/>
      <c r="CL6" s="390"/>
      <c r="CM6" s="390"/>
      <c r="CN6" s="390"/>
      <c r="CO6" s="390"/>
      <c r="CP6" s="390"/>
      <c r="CQ6" s="390"/>
      <c r="CR6" s="390"/>
      <c r="CS6" s="390"/>
      <c r="CT6" s="390"/>
      <c r="CU6" s="390"/>
      <c r="CV6" s="390"/>
      <c r="CW6" s="390"/>
      <c r="CX6" s="390"/>
      <c r="CY6" s="390"/>
      <c r="CZ6" s="390"/>
      <c r="DA6" s="390"/>
      <c r="DB6" s="390"/>
      <c r="DC6" s="390"/>
      <c r="DD6" s="390"/>
      <c r="DE6" s="390"/>
      <c r="DF6" s="390"/>
      <c r="DG6" s="390"/>
      <c r="DH6" s="390"/>
      <c r="DI6" s="390"/>
      <c r="DJ6" s="390"/>
      <c r="DK6" s="390"/>
      <c r="DL6" s="390"/>
      <c r="DM6" s="390"/>
      <c r="DN6" s="390"/>
      <c r="DO6" s="390"/>
      <c r="DP6" s="390"/>
      <c r="DQ6" s="390"/>
      <c r="DR6" s="390"/>
      <c r="DS6" s="390"/>
      <c r="DT6" s="390"/>
      <c r="DU6" s="390"/>
      <c r="DV6" s="390"/>
      <c r="DW6" s="390"/>
      <c r="DX6" s="390"/>
      <c r="DY6" s="390"/>
      <c r="DZ6" s="390"/>
      <c r="EA6" s="390"/>
      <c r="EB6" s="390"/>
      <c r="EC6" s="390"/>
      <c r="ED6" s="390"/>
      <c r="EE6" s="390"/>
      <c r="EF6" s="390"/>
      <c r="EG6" s="390"/>
      <c r="EH6" s="390"/>
      <c r="EI6" s="390"/>
      <c r="EJ6" s="390"/>
      <c r="EK6" s="390"/>
      <c r="EL6" s="390"/>
      <c r="EM6" s="390"/>
      <c r="EN6" s="390"/>
      <c r="EO6" s="390"/>
      <c r="EP6" s="390"/>
      <c r="EQ6" s="390"/>
      <c r="ER6" s="390"/>
      <c r="ES6" s="390"/>
      <c r="ET6" s="390"/>
      <c r="EU6" s="390"/>
      <c r="EV6" s="390"/>
      <c r="EW6" s="390"/>
      <c r="EX6" s="390"/>
      <c r="EY6" s="390"/>
      <c r="EZ6" s="390"/>
      <c r="FA6" s="390"/>
      <c r="FB6" s="390"/>
      <c r="FC6" s="390"/>
      <c r="FD6" s="390"/>
      <c r="FE6" s="390"/>
      <c r="FF6" s="390"/>
      <c r="FG6" s="390"/>
      <c r="FH6" s="390"/>
      <c r="FI6" s="390"/>
      <c r="FJ6" s="390"/>
      <c r="FK6" s="390"/>
      <c r="FL6" s="390"/>
      <c r="FM6" s="390"/>
      <c r="FN6" s="390"/>
      <c r="FO6" s="390"/>
      <c r="FP6" s="390"/>
      <c r="FQ6" s="390"/>
      <c r="FR6" s="390"/>
      <c r="FS6" s="390"/>
      <c r="FT6" s="390"/>
      <c r="FU6" s="390"/>
      <c r="FV6" s="390"/>
      <c r="FW6" s="390"/>
      <c r="FX6" s="390"/>
      <c r="FY6" s="390"/>
      <c r="FZ6" s="390"/>
      <c r="GA6" s="390"/>
      <c r="GB6" s="390"/>
      <c r="GC6" s="390"/>
      <c r="GD6" s="390"/>
      <c r="GE6" s="390"/>
      <c r="GF6" s="390"/>
      <c r="GG6" s="390"/>
      <c r="GH6" s="390"/>
      <c r="GI6" s="390"/>
      <c r="GJ6" s="390"/>
      <c r="GK6" s="390"/>
      <c r="GL6" s="390"/>
      <c r="GM6" s="390"/>
      <c r="GN6" s="390"/>
      <c r="GO6" s="390"/>
      <c r="GP6" s="390"/>
      <c r="GQ6" s="390"/>
      <c r="GR6" s="390"/>
      <c r="GS6" s="390"/>
      <c r="GT6" s="390"/>
      <c r="GU6" s="390"/>
      <c r="GV6" s="390"/>
      <c r="GW6" s="390"/>
      <c r="GX6" s="390"/>
      <c r="GY6" s="390"/>
      <c r="GZ6" s="390"/>
      <c r="HA6" s="390"/>
      <c r="HB6" s="390"/>
      <c r="HC6" s="390"/>
      <c r="HD6" s="390"/>
      <c r="HE6" s="390"/>
      <c r="HF6" s="390"/>
      <c r="HG6" s="390"/>
      <c r="HH6" s="390"/>
      <c r="HI6" s="390"/>
      <c r="HJ6" s="390"/>
      <c r="HK6" s="390"/>
      <c r="HL6" s="390"/>
      <c r="HM6" s="390"/>
      <c r="HN6" s="390"/>
      <c r="HO6" s="390"/>
      <c r="HP6" s="390"/>
      <c r="HQ6" s="390"/>
      <c r="HR6" s="390"/>
      <c r="HS6" s="390"/>
      <c r="HT6" s="390"/>
      <c r="HU6" s="390"/>
      <c r="HV6" s="390"/>
      <c r="HW6" s="390"/>
      <c r="HX6" s="390"/>
      <c r="HY6" s="390"/>
      <c r="HZ6" s="390"/>
      <c r="IA6" s="390"/>
      <c r="IB6" s="390"/>
      <c r="IC6" s="390"/>
      <c r="ID6" s="390"/>
      <c r="IE6" s="390"/>
    </row>
    <row r="7" spans="1:239">
      <c r="A7" s="346"/>
      <c r="B7" s="347" t="s">
        <v>192</v>
      </c>
      <c r="C7" s="346">
        <v>4</v>
      </c>
      <c r="D7" s="348">
        <v>4</v>
      </c>
      <c r="E7" s="349">
        <v>4</v>
      </c>
      <c r="F7" s="350">
        <v>9.52</v>
      </c>
      <c r="G7" s="351">
        <v>4.82</v>
      </c>
      <c r="H7" s="351">
        <f t="shared" si="0"/>
        <v>14.34</v>
      </c>
      <c r="I7" s="351">
        <v>3.4</v>
      </c>
      <c r="J7" s="345">
        <f t="shared" si="1"/>
        <v>17.74</v>
      </c>
      <c r="K7" s="351">
        <v>4.88</v>
      </c>
      <c r="L7" s="351">
        <v>1.32</v>
      </c>
      <c r="M7" s="351"/>
      <c r="N7" s="345">
        <v>0.13</v>
      </c>
      <c r="O7" s="345">
        <v>0.17</v>
      </c>
      <c r="P7" s="351">
        <f t="shared" si="2"/>
        <v>6.5</v>
      </c>
      <c r="Q7" s="351"/>
      <c r="R7" s="413">
        <f t="shared" si="3"/>
        <v>24.24</v>
      </c>
      <c r="S7" s="415"/>
      <c r="T7" s="350">
        <v>21.24</v>
      </c>
      <c r="U7" s="413">
        <v>44.26</v>
      </c>
      <c r="V7" s="416"/>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c r="CT7" s="390"/>
      <c r="CU7" s="390"/>
      <c r="CV7" s="390"/>
      <c r="CW7" s="390"/>
      <c r="CX7" s="390"/>
      <c r="CY7" s="390"/>
      <c r="CZ7" s="390"/>
      <c r="DA7" s="390"/>
      <c r="DB7" s="390"/>
      <c r="DC7" s="390"/>
      <c r="DD7" s="390"/>
      <c r="DE7" s="390"/>
      <c r="DF7" s="390"/>
      <c r="DG7" s="390"/>
      <c r="DH7" s="390"/>
      <c r="DI7" s="390"/>
      <c r="DJ7" s="390"/>
      <c r="DK7" s="390"/>
      <c r="DL7" s="390"/>
      <c r="DM7" s="390"/>
      <c r="DN7" s="390"/>
      <c r="DO7" s="390"/>
      <c r="DP7" s="390"/>
      <c r="DQ7" s="390"/>
      <c r="DR7" s="390"/>
      <c r="DS7" s="390"/>
      <c r="DT7" s="390"/>
      <c r="DU7" s="390"/>
      <c r="DV7" s="390"/>
      <c r="DW7" s="390"/>
      <c r="DX7" s="390"/>
      <c r="DY7" s="390"/>
      <c r="DZ7" s="390"/>
      <c r="EA7" s="390"/>
      <c r="EB7" s="390"/>
      <c r="EC7" s="390"/>
      <c r="ED7" s="390"/>
      <c r="EE7" s="390"/>
      <c r="EF7" s="390"/>
      <c r="EG7" s="390"/>
      <c r="EH7" s="390"/>
      <c r="EI7" s="390"/>
      <c r="EJ7" s="390"/>
      <c r="EK7" s="390"/>
      <c r="EL7" s="390"/>
      <c r="EM7" s="390"/>
      <c r="EN7" s="390"/>
      <c r="EO7" s="390"/>
      <c r="EP7" s="390"/>
      <c r="EQ7" s="390"/>
      <c r="ER7" s="390"/>
      <c r="ES7" s="390"/>
      <c r="ET7" s="390"/>
      <c r="EU7" s="390"/>
      <c r="EV7" s="390"/>
      <c r="EW7" s="390"/>
      <c r="EX7" s="390"/>
      <c r="EY7" s="390"/>
      <c r="EZ7" s="390"/>
      <c r="FA7" s="390"/>
      <c r="FB7" s="390"/>
      <c r="FC7" s="390"/>
      <c r="FD7" s="390"/>
      <c r="FE7" s="390"/>
      <c r="FF7" s="390"/>
      <c r="FG7" s="390"/>
      <c r="FH7" s="390"/>
      <c r="FI7" s="390"/>
      <c r="FJ7" s="390"/>
      <c r="FK7" s="390"/>
      <c r="FL7" s="390"/>
      <c r="FM7" s="390"/>
      <c r="FN7" s="390"/>
      <c r="FO7" s="390"/>
      <c r="FP7" s="390"/>
      <c r="FQ7" s="390"/>
      <c r="FR7" s="390"/>
      <c r="FS7" s="390"/>
      <c r="FT7" s="390"/>
      <c r="FU7" s="390"/>
      <c r="FV7" s="390"/>
      <c r="FW7" s="390"/>
      <c r="FX7" s="390"/>
      <c r="FY7" s="390"/>
      <c r="FZ7" s="390"/>
      <c r="GA7" s="390"/>
      <c r="GB7" s="390"/>
      <c r="GC7" s="390"/>
      <c r="GD7" s="390"/>
      <c r="GE7" s="390"/>
      <c r="GF7" s="390"/>
      <c r="GG7" s="390"/>
      <c r="GH7" s="390"/>
      <c r="GI7" s="390"/>
      <c r="GJ7" s="390"/>
      <c r="GK7" s="390"/>
      <c r="GL7" s="390"/>
      <c r="GM7" s="390"/>
      <c r="GN7" s="390"/>
      <c r="GO7" s="390"/>
      <c r="GP7" s="390"/>
      <c r="GQ7" s="390"/>
      <c r="GR7" s="390"/>
      <c r="GS7" s="390"/>
      <c r="GT7" s="390"/>
      <c r="GU7" s="390"/>
      <c r="GV7" s="390"/>
      <c r="GW7" s="390"/>
      <c r="GX7" s="390"/>
      <c r="GY7" s="390"/>
      <c r="GZ7" s="390"/>
      <c r="HA7" s="390"/>
      <c r="HB7" s="390"/>
      <c r="HC7" s="390"/>
      <c r="HD7" s="390"/>
      <c r="HE7" s="390"/>
      <c r="HF7" s="390"/>
      <c r="HG7" s="390"/>
      <c r="HH7" s="390"/>
      <c r="HI7" s="390"/>
      <c r="HJ7" s="390"/>
      <c r="HK7" s="390"/>
      <c r="HL7" s="390"/>
      <c r="HM7" s="390"/>
      <c r="HN7" s="390"/>
      <c r="HO7" s="390"/>
      <c r="HP7" s="390"/>
      <c r="HQ7" s="390"/>
      <c r="HR7" s="390"/>
      <c r="HS7" s="390"/>
      <c r="HT7" s="390"/>
      <c r="HU7" s="390"/>
      <c r="HV7" s="390"/>
      <c r="HW7" s="390"/>
      <c r="HX7" s="390"/>
      <c r="HY7" s="390"/>
      <c r="HZ7" s="390"/>
      <c r="IA7" s="390"/>
      <c r="IB7" s="390"/>
      <c r="IC7" s="390"/>
      <c r="ID7" s="390"/>
      <c r="IE7" s="390"/>
    </row>
    <row r="8" spans="1:239">
      <c r="A8" s="346"/>
      <c r="B8" s="347" t="s">
        <v>193</v>
      </c>
      <c r="C8" s="346">
        <v>12</v>
      </c>
      <c r="D8" s="348">
        <v>13</v>
      </c>
      <c r="E8" s="349">
        <v>14</v>
      </c>
      <c r="F8" s="350">
        <v>33.22</v>
      </c>
      <c r="G8" s="351">
        <v>18.26</v>
      </c>
      <c r="H8" s="351">
        <f t="shared" si="0"/>
        <v>51.48</v>
      </c>
      <c r="I8" s="351">
        <v>3.4</v>
      </c>
      <c r="J8" s="345">
        <f t="shared" si="1"/>
        <v>54.88</v>
      </c>
      <c r="K8" s="351">
        <v>16.28</v>
      </c>
      <c r="L8" s="351">
        <v>4.62</v>
      </c>
      <c r="M8" s="351"/>
      <c r="N8" s="345">
        <v>0.47</v>
      </c>
      <c r="O8" s="345">
        <v>0.57</v>
      </c>
      <c r="P8" s="351">
        <f t="shared" si="2"/>
        <v>21.94</v>
      </c>
      <c r="Q8" s="351"/>
      <c r="R8" s="413">
        <f t="shared" si="3"/>
        <v>76.82</v>
      </c>
      <c r="S8" s="415"/>
      <c r="T8" s="350">
        <v>50.76</v>
      </c>
      <c r="U8" s="413">
        <v>110.21</v>
      </c>
      <c r="V8" s="416"/>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0"/>
      <c r="DF8" s="390"/>
      <c r="DG8" s="390"/>
      <c r="DH8" s="390"/>
      <c r="DI8" s="390"/>
      <c r="DJ8" s="390"/>
      <c r="DK8" s="390"/>
      <c r="DL8" s="390"/>
      <c r="DM8" s="390"/>
      <c r="DN8" s="390"/>
      <c r="DO8" s="390"/>
      <c r="DP8" s="390"/>
      <c r="DQ8" s="390"/>
      <c r="DR8" s="390"/>
      <c r="DS8" s="390"/>
      <c r="DT8" s="390"/>
      <c r="DU8" s="390"/>
      <c r="DV8" s="390"/>
      <c r="DW8" s="390"/>
      <c r="DX8" s="390"/>
      <c r="DY8" s="390"/>
      <c r="DZ8" s="390"/>
      <c r="EA8" s="390"/>
      <c r="EB8" s="390"/>
      <c r="EC8" s="390"/>
      <c r="ED8" s="390"/>
      <c r="EE8" s="390"/>
      <c r="EF8" s="390"/>
      <c r="EG8" s="390"/>
      <c r="EH8" s="390"/>
      <c r="EI8" s="390"/>
      <c r="EJ8" s="390"/>
      <c r="EK8" s="390"/>
      <c r="EL8" s="390"/>
      <c r="EM8" s="390"/>
      <c r="EN8" s="390"/>
      <c r="EO8" s="390"/>
      <c r="EP8" s="390"/>
      <c r="EQ8" s="390"/>
      <c r="ER8" s="390"/>
      <c r="ES8" s="390"/>
      <c r="ET8" s="390"/>
      <c r="EU8" s="390"/>
      <c r="EV8" s="390"/>
      <c r="EW8" s="390"/>
      <c r="EX8" s="390"/>
      <c r="EY8" s="390"/>
      <c r="EZ8" s="390"/>
      <c r="FA8" s="390"/>
      <c r="FB8" s="390"/>
      <c r="FC8" s="390"/>
      <c r="FD8" s="390"/>
      <c r="FE8" s="390"/>
      <c r="FF8" s="390"/>
      <c r="FG8" s="390"/>
      <c r="FH8" s="390"/>
      <c r="FI8" s="390"/>
      <c r="FJ8" s="390"/>
      <c r="FK8" s="390"/>
      <c r="FL8" s="390"/>
      <c r="FM8" s="390"/>
      <c r="FN8" s="390"/>
      <c r="FO8" s="390"/>
      <c r="FP8" s="390"/>
      <c r="FQ8" s="390"/>
      <c r="FR8" s="390"/>
      <c r="FS8" s="390"/>
      <c r="FT8" s="390"/>
      <c r="FU8" s="390"/>
      <c r="FV8" s="390"/>
      <c r="FW8" s="390"/>
      <c r="FX8" s="390"/>
      <c r="FY8" s="390"/>
      <c r="FZ8" s="390"/>
      <c r="GA8" s="390"/>
      <c r="GB8" s="390"/>
      <c r="GC8" s="390"/>
      <c r="GD8" s="390"/>
      <c r="GE8" s="390"/>
      <c r="GF8" s="390"/>
      <c r="GG8" s="390"/>
      <c r="GH8" s="390"/>
      <c r="GI8" s="390"/>
      <c r="GJ8" s="390"/>
      <c r="GK8" s="390"/>
      <c r="GL8" s="390"/>
      <c r="GM8" s="390"/>
      <c r="GN8" s="390"/>
      <c r="GO8" s="390"/>
      <c r="GP8" s="390"/>
      <c r="GQ8" s="390"/>
      <c r="GR8" s="390"/>
      <c r="GS8" s="390"/>
      <c r="GT8" s="390"/>
      <c r="GU8" s="390"/>
      <c r="GV8" s="390"/>
      <c r="GW8" s="390"/>
      <c r="GX8" s="390"/>
      <c r="GY8" s="390"/>
      <c r="GZ8" s="390"/>
      <c r="HA8" s="390"/>
      <c r="HB8" s="390"/>
      <c r="HC8" s="390"/>
      <c r="HD8" s="390"/>
      <c r="HE8" s="390"/>
      <c r="HF8" s="390"/>
      <c r="HG8" s="390"/>
      <c r="HH8" s="390"/>
      <c r="HI8" s="390"/>
      <c r="HJ8" s="390"/>
      <c r="HK8" s="390"/>
      <c r="HL8" s="390"/>
      <c r="HM8" s="390"/>
      <c r="HN8" s="390"/>
      <c r="HO8" s="390"/>
      <c r="HP8" s="390"/>
      <c r="HQ8" s="390"/>
      <c r="HR8" s="390"/>
      <c r="HS8" s="390"/>
      <c r="HT8" s="390"/>
      <c r="HU8" s="390"/>
      <c r="HV8" s="390"/>
      <c r="HW8" s="390"/>
      <c r="HX8" s="390"/>
      <c r="HY8" s="390"/>
      <c r="HZ8" s="390"/>
      <c r="IA8" s="390"/>
      <c r="IB8" s="390"/>
      <c r="IC8" s="390"/>
      <c r="ID8" s="390"/>
      <c r="IE8" s="390"/>
    </row>
    <row r="9" spans="1:239">
      <c r="A9" s="346"/>
      <c r="B9" s="347" t="s">
        <v>194</v>
      </c>
      <c r="C9" s="346">
        <v>6</v>
      </c>
      <c r="D9" s="348">
        <v>6</v>
      </c>
      <c r="E9" s="349">
        <v>6</v>
      </c>
      <c r="F9" s="350">
        <v>14.38</v>
      </c>
      <c r="G9" s="351">
        <v>8.22</v>
      </c>
      <c r="H9" s="351">
        <f t="shared" si="0"/>
        <v>22.6</v>
      </c>
      <c r="I9" s="351">
        <v>3.4</v>
      </c>
      <c r="J9" s="345">
        <f t="shared" si="1"/>
        <v>26</v>
      </c>
      <c r="K9" s="351">
        <v>7.92</v>
      </c>
      <c r="L9" s="351">
        <v>2.28</v>
      </c>
      <c r="M9" s="351"/>
      <c r="N9" s="345">
        <v>0.2</v>
      </c>
      <c r="O9" s="345">
        <v>0.24</v>
      </c>
      <c r="P9" s="351">
        <f t="shared" si="2"/>
        <v>10.64</v>
      </c>
      <c r="Q9" s="351"/>
      <c r="R9" s="413">
        <f t="shared" si="3"/>
        <v>36.64</v>
      </c>
      <c r="S9" s="415"/>
      <c r="T9" s="350">
        <v>36.6</v>
      </c>
      <c r="U9" s="413">
        <v>49.26</v>
      </c>
      <c r="V9" s="416"/>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90"/>
      <c r="BI9" s="390"/>
      <c r="BJ9" s="390"/>
      <c r="BK9" s="390"/>
      <c r="BL9" s="390"/>
      <c r="BM9" s="390"/>
      <c r="BN9" s="390"/>
      <c r="BO9" s="390"/>
      <c r="BP9" s="390"/>
      <c r="BQ9" s="390"/>
      <c r="BR9" s="390"/>
      <c r="BS9" s="390"/>
      <c r="BT9" s="390"/>
      <c r="BU9" s="390"/>
      <c r="BV9" s="390"/>
      <c r="BW9" s="390"/>
      <c r="BX9" s="390"/>
      <c r="BY9" s="390"/>
      <c r="BZ9" s="390"/>
      <c r="CA9" s="390"/>
      <c r="CB9" s="390"/>
      <c r="CC9" s="390"/>
      <c r="CD9" s="390"/>
      <c r="CE9" s="390"/>
      <c r="CF9" s="390"/>
      <c r="CG9" s="390"/>
      <c r="CH9" s="390"/>
      <c r="CI9" s="390"/>
      <c r="CJ9" s="390"/>
      <c r="CK9" s="390"/>
      <c r="CL9" s="390"/>
      <c r="CM9" s="390"/>
      <c r="CN9" s="390"/>
      <c r="CO9" s="390"/>
      <c r="CP9" s="390"/>
      <c r="CQ9" s="390"/>
      <c r="CR9" s="390"/>
      <c r="CS9" s="390"/>
      <c r="CT9" s="390"/>
      <c r="CU9" s="390"/>
      <c r="CV9" s="390"/>
      <c r="CW9" s="390"/>
      <c r="CX9" s="390"/>
      <c r="CY9" s="390"/>
      <c r="CZ9" s="390"/>
      <c r="DA9" s="390"/>
      <c r="DB9" s="390"/>
      <c r="DC9" s="390"/>
      <c r="DD9" s="390"/>
      <c r="DE9" s="390"/>
      <c r="DF9" s="390"/>
      <c r="DG9" s="390"/>
      <c r="DH9" s="390"/>
      <c r="DI9" s="390"/>
      <c r="DJ9" s="390"/>
      <c r="DK9" s="390"/>
      <c r="DL9" s="390"/>
      <c r="DM9" s="390"/>
      <c r="DN9" s="390"/>
      <c r="DO9" s="390"/>
      <c r="DP9" s="390"/>
      <c r="DQ9" s="390"/>
      <c r="DR9" s="390"/>
      <c r="DS9" s="390"/>
      <c r="DT9" s="390"/>
      <c r="DU9" s="390"/>
      <c r="DV9" s="390"/>
      <c r="DW9" s="390"/>
      <c r="DX9" s="390"/>
      <c r="DY9" s="390"/>
      <c r="DZ9" s="390"/>
      <c r="EA9" s="390"/>
      <c r="EB9" s="390"/>
      <c r="EC9" s="390"/>
      <c r="ED9" s="390"/>
      <c r="EE9" s="390"/>
      <c r="EF9" s="390"/>
      <c r="EG9" s="390"/>
      <c r="EH9" s="390"/>
      <c r="EI9" s="390"/>
      <c r="EJ9" s="390"/>
      <c r="EK9" s="390"/>
      <c r="EL9" s="390"/>
      <c r="EM9" s="390"/>
      <c r="EN9" s="390"/>
      <c r="EO9" s="390"/>
      <c r="EP9" s="390"/>
      <c r="EQ9" s="390"/>
      <c r="ER9" s="390"/>
      <c r="ES9" s="390"/>
      <c r="ET9" s="390"/>
      <c r="EU9" s="390"/>
      <c r="EV9" s="390"/>
      <c r="EW9" s="390"/>
      <c r="EX9" s="390"/>
      <c r="EY9" s="390"/>
      <c r="EZ9" s="390"/>
      <c r="FA9" s="390"/>
      <c r="FB9" s="390"/>
      <c r="FC9" s="390"/>
      <c r="FD9" s="390"/>
      <c r="FE9" s="390"/>
      <c r="FF9" s="390"/>
      <c r="FG9" s="390"/>
      <c r="FH9" s="390"/>
      <c r="FI9" s="390"/>
      <c r="FJ9" s="390"/>
      <c r="FK9" s="390"/>
      <c r="FL9" s="390"/>
      <c r="FM9" s="390"/>
      <c r="FN9" s="390"/>
      <c r="FO9" s="390"/>
      <c r="FP9" s="390"/>
      <c r="FQ9" s="390"/>
      <c r="FR9" s="390"/>
      <c r="FS9" s="390"/>
      <c r="FT9" s="390"/>
      <c r="FU9" s="390"/>
      <c r="FV9" s="390"/>
      <c r="FW9" s="390"/>
      <c r="FX9" s="390"/>
      <c r="FY9" s="390"/>
      <c r="FZ9" s="390"/>
      <c r="GA9" s="390"/>
      <c r="GB9" s="390"/>
      <c r="GC9" s="390"/>
      <c r="GD9" s="390"/>
      <c r="GE9" s="390"/>
      <c r="GF9" s="390"/>
      <c r="GG9" s="390"/>
      <c r="GH9" s="390"/>
      <c r="GI9" s="390"/>
      <c r="GJ9" s="390"/>
      <c r="GK9" s="390"/>
      <c r="GL9" s="390"/>
      <c r="GM9" s="390"/>
      <c r="GN9" s="390"/>
      <c r="GO9" s="390"/>
      <c r="GP9" s="390"/>
      <c r="GQ9" s="390"/>
      <c r="GR9" s="390"/>
      <c r="GS9" s="390"/>
      <c r="GT9" s="390"/>
      <c r="GU9" s="390"/>
      <c r="GV9" s="390"/>
      <c r="GW9" s="390"/>
      <c r="GX9" s="390"/>
      <c r="GY9" s="390"/>
      <c r="GZ9" s="390"/>
      <c r="HA9" s="390"/>
      <c r="HB9" s="390"/>
      <c r="HC9" s="390"/>
      <c r="HD9" s="390"/>
      <c r="HE9" s="390"/>
      <c r="HF9" s="390"/>
      <c r="HG9" s="390"/>
      <c r="HH9" s="390"/>
      <c r="HI9" s="390"/>
      <c r="HJ9" s="390"/>
      <c r="HK9" s="390"/>
      <c r="HL9" s="390"/>
      <c r="HM9" s="390"/>
      <c r="HN9" s="390"/>
      <c r="HO9" s="390"/>
      <c r="HP9" s="390"/>
      <c r="HQ9" s="390"/>
      <c r="HR9" s="390"/>
      <c r="HS9" s="390"/>
      <c r="HT9" s="390"/>
      <c r="HU9" s="390"/>
      <c r="HV9" s="390"/>
      <c r="HW9" s="390"/>
      <c r="HX9" s="390"/>
      <c r="HY9" s="390"/>
      <c r="HZ9" s="390"/>
      <c r="IA9" s="390"/>
      <c r="IB9" s="390"/>
      <c r="IC9" s="390"/>
      <c r="ID9" s="390"/>
      <c r="IE9" s="390"/>
    </row>
    <row r="10" spans="1:239">
      <c r="A10" s="346"/>
      <c r="B10" s="347" t="s">
        <v>195</v>
      </c>
      <c r="C10" s="346">
        <v>11</v>
      </c>
      <c r="D10" s="348">
        <v>18</v>
      </c>
      <c r="E10" s="349">
        <v>12</v>
      </c>
      <c r="F10" s="350">
        <v>27.64</v>
      </c>
      <c r="G10" s="351">
        <v>20.08</v>
      </c>
      <c r="H10" s="351">
        <f t="shared" si="0"/>
        <v>47.72</v>
      </c>
      <c r="I10" s="351">
        <v>2.05</v>
      </c>
      <c r="J10" s="345">
        <f t="shared" si="1"/>
        <v>49.77</v>
      </c>
      <c r="K10" s="351">
        <v>14.36</v>
      </c>
      <c r="L10" s="351">
        <v>4.36</v>
      </c>
      <c r="M10" s="351"/>
      <c r="N10" s="345">
        <v>0.38</v>
      </c>
      <c r="O10" s="345">
        <v>0.49</v>
      </c>
      <c r="P10" s="351">
        <f t="shared" si="2"/>
        <v>19.59</v>
      </c>
      <c r="Q10" s="351"/>
      <c r="R10" s="413">
        <f t="shared" si="3"/>
        <v>69.36</v>
      </c>
      <c r="S10" s="415"/>
      <c r="T10" s="350">
        <v>51.4</v>
      </c>
      <c r="U10" s="413">
        <v>82.71</v>
      </c>
      <c r="V10" s="416"/>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390"/>
      <c r="BB10" s="390"/>
      <c r="BC10" s="390"/>
      <c r="BD10" s="390"/>
      <c r="BE10" s="390"/>
      <c r="BF10" s="390"/>
      <c r="BG10" s="390"/>
      <c r="BH10" s="390"/>
      <c r="BI10" s="390"/>
      <c r="BJ10" s="390"/>
      <c r="BK10" s="390"/>
      <c r="BL10" s="390"/>
      <c r="BM10" s="390"/>
      <c r="BN10" s="390"/>
      <c r="BO10" s="390"/>
      <c r="BP10" s="390"/>
      <c r="BQ10" s="390"/>
      <c r="BR10" s="390"/>
      <c r="BS10" s="390"/>
      <c r="BT10" s="390"/>
      <c r="BU10" s="390"/>
      <c r="BV10" s="390"/>
      <c r="BW10" s="390"/>
      <c r="BX10" s="390"/>
      <c r="BY10" s="390"/>
      <c r="BZ10" s="390"/>
      <c r="CA10" s="390"/>
      <c r="CB10" s="390"/>
      <c r="CC10" s="390"/>
      <c r="CD10" s="390"/>
      <c r="CE10" s="390"/>
      <c r="CF10" s="390"/>
      <c r="CG10" s="390"/>
      <c r="CH10" s="390"/>
      <c r="CI10" s="390"/>
      <c r="CJ10" s="390"/>
      <c r="CK10" s="390"/>
      <c r="CL10" s="390"/>
      <c r="CM10" s="390"/>
      <c r="CN10" s="390"/>
      <c r="CO10" s="390"/>
      <c r="CP10" s="390"/>
      <c r="CQ10" s="390"/>
      <c r="CR10" s="390"/>
      <c r="CS10" s="390"/>
      <c r="CT10" s="390"/>
      <c r="CU10" s="390"/>
      <c r="CV10" s="390"/>
      <c r="CW10" s="390"/>
      <c r="CX10" s="390"/>
      <c r="CY10" s="390"/>
      <c r="CZ10" s="390"/>
      <c r="DA10" s="390"/>
      <c r="DB10" s="390"/>
      <c r="DC10" s="390"/>
      <c r="DD10" s="390"/>
      <c r="DE10" s="390"/>
      <c r="DF10" s="390"/>
      <c r="DG10" s="390"/>
      <c r="DH10" s="390"/>
      <c r="DI10" s="390"/>
      <c r="DJ10" s="390"/>
      <c r="DK10" s="390"/>
      <c r="DL10" s="390"/>
      <c r="DM10" s="390"/>
      <c r="DN10" s="390"/>
      <c r="DO10" s="390"/>
      <c r="DP10" s="390"/>
      <c r="DQ10" s="390"/>
      <c r="DR10" s="390"/>
      <c r="DS10" s="390"/>
      <c r="DT10" s="390"/>
      <c r="DU10" s="390"/>
      <c r="DV10" s="390"/>
      <c r="DW10" s="390"/>
      <c r="DX10" s="390"/>
      <c r="DY10" s="390"/>
      <c r="DZ10" s="390"/>
      <c r="EA10" s="390"/>
      <c r="EB10" s="390"/>
      <c r="EC10" s="390"/>
      <c r="ED10" s="390"/>
      <c r="EE10" s="390"/>
      <c r="EF10" s="390"/>
      <c r="EG10" s="390"/>
      <c r="EH10" s="390"/>
      <c r="EI10" s="390"/>
      <c r="EJ10" s="390"/>
      <c r="EK10" s="390"/>
      <c r="EL10" s="390"/>
      <c r="EM10" s="390"/>
      <c r="EN10" s="390"/>
      <c r="EO10" s="390"/>
      <c r="EP10" s="390"/>
      <c r="EQ10" s="390"/>
      <c r="ER10" s="390"/>
      <c r="ES10" s="390"/>
      <c r="ET10" s="390"/>
      <c r="EU10" s="390"/>
      <c r="EV10" s="390"/>
      <c r="EW10" s="390"/>
      <c r="EX10" s="390"/>
      <c r="EY10" s="390"/>
      <c r="EZ10" s="390"/>
      <c r="FA10" s="390"/>
      <c r="FB10" s="390"/>
      <c r="FC10" s="390"/>
      <c r="FD10" s="390"/>
      <c r="FE10" s="390"/>
      <c r="FF10" s="390"/>
      <c r="FG10" s="390"/>
      <c r="FH10" s="390"/>
      <c r="FI10" s="390"/>
      <c r="FJ10" s="390"/>
      <c r="FK10" s="390"/>
      <c r="FL10" s="390"/>
      <c r="FM10" s="390"/>
      <c r="FN10" s="390"/>
      <c r="FO10" s="390"/>
      <c r="FP10" s="390"/>
      <c r="FQ10" s="390"/>
      <c r="FR10" s="390"/>
      <c r="FS10" s="390"/>
      <c r="FT10" s="390"/>
      <c r="FU10" s="390"/>
      <c r="FV10" s="390"/>
      <c r="FW10" s="390"/>
      <c r="FX10" s="390"/>
      <c r="FY10" s="390"/>
      <c r="FZ10" s="390"/>
      <c r="GA10" s="390"/>
      <c r="GB10" s="390"/>
      <c r="GC10" s="390"/>
      <c r="GD10" s="390"/>
      <c r="GE10" s="390"/>
      <c r="GF10" s="390"/>
      <c r="GG10" s="390"/>
      <c r="GH10" s="390"/>
      <c r="GI10" s="390"/>
      <c r="GJ10" s="390"/>
      <c r="GK10" s="390"/>
      <c r="GL10" s="390"/>
      <c r="GM10" s="390"/>
      <c r="GN10" s="390"/>
      <c r="GO10" s="390"/>
      <c r="GP10" s="390"/>
      <c r="GQ10" s="390"/>
      <c r="GR10" s="390"/>
      <c r="GS10" s="390"/>
      <c r="GT10" s="390"/>
      <c r="GU10" s="390"/>
      <c r="GV10" s="390"/>
      <c r="GW10" s="390"/>
      <c r="GX10" s="390"/>
      <c r="GY10" s="390"/>
      <c r="GZ10" s="390"/>
      <c r="HA10" s="390"/>
      <c r="HB10" s="390"/>
      <c r="HC10" s="390"/>
      <c r="HD10" s="390"/>
      <c r="HE10" s="390"/>
      <c r="HF10" s="390"/>
      <c r="HG10" s="390"/>
      <c r="HH10" s="390"/>
      <c r="HI10" s="390"/>
      <c r="HJ10" s="390"/>
      <c r="HK10" s="390"/>
      <c r="HL10" s="390"/>
      <c r="HM10" s="390"/>
      <c r="HN10" s="390"/>
      <c r="HO10" s="390"/>
      <c r="HP10" s="390"/>
      <c r="HQ10" s="390"/>
      <c r="HR10" s="390"/>
      <c r="HS10" s="390"/>
      <c r="HT10" s="390"/>
      <c r="HU10" s="390"/>
      <c r="HV10" s="390"/>
      <c r="HW10" s="390"/>
      <c r="HX10" s="390"/>
      <c r="HY10" s="390"/>
      <c r="HZ10" s="390"/>
      <c r="IA10" s="390"/>
      <c r="IB10" s="390"/>
      <c r="IC10" s="390"/>
      <c r="ID10" s="390"/>
      <c r="IE10" s="390"/>
    </row>
    <row r="11" spans="1:239">
      <c r="A11" s="346"/>
      <c r="B11" s="347" t="s">
        <v>196</v>
      </c>
      <c r="C11" s="346">
        <v>19</v>
      </c>
      <c r="D11" s="348">
        <v>21</v>
      </c>
      <c r="E11" s="349">
        <v>21</v>
      </c>
      <c r="F11" s="350">
        <v>67.52</v>
      </c>
      <c r="G11" s="351">
        <v>13.51</v>
      </c>
      <c r="H11" s="351">
        <f t="shared" si="0"/>
        <v>81.03</v>
      </c>
      <c r="I11" s="351">
        <v>3.85</v>
      </c>
      <c r="J11" s="345">
        <f t="shared" si="1"/>
        <v>84.88</v>
      </c>
      <c r="K11" s="351">
        <v>21.2</v>
      </c>
      <c r="L11" s="351">
        <v>5.53</v>
      </c>
      <c r="M11" s="351"/>
      <c r="N11" s="351">
        <v>0.93</v>
      </c>
      <c r="O11" s="351">
        <v>1.24</v>
      </c>
      <c r="P11" s="351">
        <f t="shared" si="2"/>
        <v>28.9</v>
      </c>
      <c r="Q11" s="351"/>
      <c r="R11" s="413">
        <f t="shared" si="3"/>
        <v>113.78</v>
      </c>
      <c r="S11" s="415"/>
      <c r="T11" s="350">
        <v>96</v>
      </c>
      <c r="U11" s="413">
        <v>105.59</v>
      </c>
      <c r="V11" s="416"/>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390"/>
      <c r="BQ11" s="390"/>
      <c r="BR11" s="390"/>
      <c r="BS11" s="390"/>
      <c r="BT11" s="390"/>
      <c r="BU11" s="390"/>
      <c r="BV11" s="390"/>
      <c r="BW11" s="390"/>
      <c r="BX11" s="390"/>
      <c r="BY11" s="390"/>
      <c r="BZ11" s="390"/>
      <c r="CA11" s="390"/>
      <c r="CB11" s="390"/>
      <c r="CC11" s="390"/>
      <c r="CD11" s="390"/>
      <c r="CE11" s="390"/>
      <c r="CF11" s="390"/>
      <c r="CG11" s="390"/>
      <c r="CH11" s="390"/>
      <c r="CI11" s="390"/>
      <c r="CJ11" s="390"/>
      <c r="CK11" s="390"/>
      <c r="CL11" s="390"/>
      <c r="CM11" s="390"/>
      <c r="CN11" s="390"/>
      <c r="CO11" s="390"/>
      <c r="CP11" s="390"/>
      <c r="CQ11" s="390"/>
      <c r="CR11" s="390"/>
      <c r="CS11" s="390"/>
      <c r="CT11" s="390"/>
      <c r="CU11" s="390"/>
      <c r="CV11" s="390"/>
      <c r="CW11" s="390"/>
      <c r="CX11" s="390"/>
      <c r="CY11" s="390"/>
      <c r="CZ11" s="390"/>
      <c r="DA11" s="390"/>
      <c r="DB11" s="390"/>
      <c r="DC11" s="390"/>
      <c r="DD11" s="390"/>
      <c r="DE11" s="390"/>
      <c r="DF11" s="390"/>
      <c r="DG11" s="390"/>
      <c r="DH11" s="390"/>
      <c r="DI11" s="390"/>
      <c r="DJ11" s="390"/>
      <c r="DK11" s="390"/>
      <c r="DL11" s="390"/>
      <c r="DM11" s="390"/>
      <c r="DN11" s="390"/>
      <c r="DO11" s="390"/>
      <c r="DP11" s="390"/>
      <c r="DQ11" s="390"/>
      <c r="DR11" s="390"/>
      <c r="DS11" s="390"/>
      <c r="DT11" s="390"/>
      <c r="DU11" s="390"/>
      <c r="DV11" s="390"/>
      <c r="DW11" s="390"/>
      <c r="DX11" s="390"/>
      <c r="DY11" s="390"/>
      <c r="DZ11" s="390"/>
      <c r="EA11" s="390"/>
      <c r="EB11" s="390"/>
      <c r="EC11" s="390"/>
      <c r="ED11" s="390"/>
      <c r="EE11" s="390"/>
      <c r="EF11" s="390"/>
      <c r="EG11" s="390"/>
      <c r="EH11" s="390"/>
      <c r="EI11" s="390"/>
      <c r="EJ11" s="390"/>
      <c r="EK11" s="390"/>
      <c r="EL11" s="390"/>
      <c r="EM11" s="390"/>
      <c r="EN11" s="390"/>
      <c r="EO11" s="390"/>
      <c r="EP11" s="390"/>
      <c r="EQ11" s="390"/>
      <c r="ER11" s="390"/>
      <c r="ES11" s="390"/>
      <c r="ET11" s="390"/>
      <c r="EU11" s="390"/>
      <c r="EV11" s="390"/>
      <c r="EW11" s="390"/>
      <c r="EX11" s="390"/>
      <c r="EY11" s="390"/>
      <c r="EZ11" s="390"/>
      <c r="FA11" s="390"/>
      <c r="FB11" s="390"/>
      <c r="FC11" s="390"/>
      <c r="FD11" s="390"/>
      <c r="FE11" s="390"/>
      <c r="FF11" s="390"/>
      <c r="FG11" s="390"/>
      <c r="FH11" s="390"/>
      <c r="FI11" s="390"/>
      <c r="FJ11" s="390"/>
      <c r="FK11" s="390"/>
      <c r="FL11" s="390"/>
      <c r="FM11" s="390"/>
      <c r="FN11" s="390"/>
      <c r="FO11" s="390"/>
      <c r="FP11" s="390"/>
      <c r="FQ11" s="390"/>
      <c r="FR11" s="390"/>
      <c r="FS11" s="390"/>
      <c r="FT11" s="390"/>
      <c r="FU11" s="390"/>
      <c r="FV11" s="390"/>
      <c r="FW11" s="390"/>
      <c r="FX11" s="390"/>
      <c r="FY11" s="390"/>
      <c r="FZ11" s="390"/>
      <c r="GA11" s="390"/>
      <c r="GB11" s="390"/>
      <c r="GC11" s="390"/>
      <c r="GD11" s="390"/>
      <c r="GE11" s="390"/>
      <c r="GF11" s="390"/>
      <c r="GG11" s="390"/>
      <c r="GH11" s="390"/>
      <c r="GI11" s="390"/>
      <c r="GJ11" s="390"/>
      <c r="GK11" s="390"/>
      <c r="GL11" s="390"/>
      <c r="GM11" s="390"/>
      <c r="GN11" s="390"/>
      <c r="GO11" s="390"/>
      <c r="GP11" s="390"/>
      <c r="GQ11" s="390"/>
      <c r="GR11" s="390"/>
      <c r="GS11" s="390"/>
      <c r="GT11" s="390"/>
      <c r="GU11" s="390"/>
      <c r="GV11" s="390"/>
      <c r="GW11" s="390"/>
      <c r="GX11" s="390"/>
      <c r="GY11" s="390"/>
      <c r="GZ11" s="390"/>
      <c r="HA11" s="390"/>
      <c r="HB11" s="390"/>
      <c r="HC11" s="390"/>
      <c r="HD11" s="390"/>
      <c r="HE11" s="390"/>
      <c r="HF11" s="390"/>
      <c r="HG11" s="390"/>
      <c r="HH11" s="390"/>
      <c r="HI11" s="390"/>
      <c r="HJ11" s="390"/>
      <c r="HK11" s="390"/>
      <c r="HL11" s="390"/>
      <c r="HM11" s="390"/>
      <c r="HN11" s="390"/>
      <c r="HO11" s="390"/>
      <c r="HP11" s="390"/>
      <c r="HQ11" s="390"/>
      <c r="HR11" s="390"/>
      <c r="HS11" s="390"/>
      <c r="HT11" s="390"/>
      <c r="HU11" s="390"/>
      <c r="HV11" s="390"/>
      <c r="HW11" s="390"/>
      <c r="HX11" s="390"/>
      <c r="HY11" s="390"/>
      <c r="HZ11" s="390"/>
      <c r="IA11" s="390"/>
      <c r="IB11" s="390"/>
      <c r="IC11" s="390"/>
      <c r="ID11" s="390"/>
      <c r="IE11" s="390"/>
    </row>
    <row r="12" spans="1:239">
      <c r="A12" s="352" t="s">
        <v>197</v>
      </c>
      <c r="B12" s="353"/>
      <c r="C12" s="354">
        <f t="shared" ref="C12:U12" si="4">SUM(C5:C11)</f>
        <v>64</v>
      </c>
      <c r="D12" s="354">
        <f t="shared" si="4"/>
        <v>75</v>
      </c>
      <c r="E12" s="354">
        <f t="shared" si="4"/>
        <v>70</v>
      </c>
      <c r="F12" s="355">
        <f t="shared" si="4"/>
        <v>183.08</v>
      </c>
      <c r="G12" s="355">
        <f t="shared" si="4"/>
        <v>87.02</v>
      </c>
      <c r="H12" s="355">
        <f t="shared" si="4"/>
        <v>270.1</v>
      </c>
      <c r="I12" s="355">
        <f t="shared" si="4"/>
        <v>21.56</v>
      </c>
      <c r="J12" s="355">
        <f t="shared" si="4"/>
        <v>291.66</v>
      </c>
      <c r="K12" s="355">
        <f t="shared" si="4"/>
        <v>82.5</v>
      </c>
      <c r="L12" s="355">
        <f t="shared" si="4"/>
        <v>22.64</v>
      </c>
      <c r="M12" s="355">
        <f t="shared" si="4"/>
        <v>0</v>
      </c>
      <c r="N12" s="355">
        <f t="shared" si="4"/>
        <v>2.53</v>
      </c>
      <c r="O12" s="355">
        <f t="shared" si="4"/>
        <v>3.24</v>
      </c>
      <c r="P12" s="355">
        <f t="shared" si="4"/>
        <v>110.91</v>
      </c>
      <c r="Q12" s="355">
        <f t="shared" si="4"/>
        <v>0</v>
      </c>
      <c r="R12" s="355">
        <f t="shared" si="4"/>
        <v>402.57</v>
      </c>
      <c r="S12" s="355">
        <f t="shared" si="4"/>
        <v>0</v>
      </c>
      <c r="T12" s="355">
        <f t="shared" si="4"/>
        <v>324.3</v>
      </c>
      <c r="U12" s="355">
        <f t="shared" si="4"/>
        <v>495.73</v>
      </c>
      <c r="V12" s="417"/>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390"/>
      <c r="BD12" s="390"/>
      <c r="BE12" s="390"/>
      <c r="BF12" s="390"/>
      <c r="BG12" s="390"/>
      <c r="BH12" s="390"/>
      <c r="BI12" s="390"/>
      <c r="BJ12" s="390"/>
      <c r="BK12" s="390"/>
      <c r="BL12" s="390"/>
      <c r="BM12" s="390"/>
      <c r="BN12" s="390"/>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390"/>
      <c r="CR12" s="390"/>
      <c r="CS12" s="390"/>
      <c r="CT12" s="390"/>
      <c r="CU12" s="390"/>
      <c r="CV12" s="390"/>
      <c r="CW12" s="390"/>
      <c r="CX12" s="390"/>
      <c r="CY12" s="390"/>
      <c r="CZ12" s="390"/>
      <c r="DA12" s="390"/>
      <c r="DB12" s="390"/>
      <c r="DC12" s="390"/>
      <c r="DD12" s="390"/>
      <c r="DE12" s="390"/>
      <c r="DF12" s="390"/>
      <c r="DG12" s="390"/>
      <c r="DH12" s="390"/>
      <c r="DI12" s="390"/>
      <c r="DJ12" s="390"/>
      <c r="DK12" s="390"/>
      <c r="DL12" s="390"/>
      <c r="DM12" s="390"/>
      <c r="DN12" s="390"/>
      <c r="DO12" s="390"/>
      <c r="DP12" s="390"/>
      <c r="DQ12" s="390"/>
      <c r="DR12" s="390"/>
      <c r="DS12" s="390"/>
      <c r="DT12" s="390"/>
      <c r="DU12" s="390"/>
      <c r="DV12" s="390"/>
      <c r="DW12" s="390"/>
      <c r="DX12" s="390"/>
      <c r="DY12" s="390"/>
      <c r="DZ12" s="390"/>
      <c r="EA12" s="390"/>
      <c r="EB12" s="390"/>
      <c r="EC12" s="390"/>
      <c r="ED12" s="390"/>
      <c r="EE12" s="390"/>
      <c r="EF12" s="390"/>
      <c r="EG12" s="390"/>
      <c r="EH12" s="390"/>
      <c r="EI12" s="390"/>
      <c r="EJ12" s="390"/>
      <c r="EK12" s="390"/>
      <c r="EL12" s="390"/>
      <c r="EM12" s="390"/>
      <c r="EN12" s="390"/>
      <c r="EO12" s="390"/>
      <c r="EP12" s="390"/>
      <c r="EQ12" s="390"/>
      <c r="ER12" s="390"/>
      <c r="ES12" s="390"/>
      <c r="ET12" s="390"/>
      <c r="EU12" s="390"/>
      <c r="EV12" s="390"/>
      <c r="EW12" s="390"/>
      <c r="EX12" s="390"/>
      <c r="EY12" s="390"/>
      <c r="EZ12" s="390"/>
      <c r="FA12" s="390"/>
      <c r="FB12" s="390"/>
      <c r="FC12" s="390"/>
      <c r="FD12" s="390"/>
      <c r="FE12" s="390"/>
      <c r="FF12" s="390"/>
      <c r="FG12" s="390"/>
      <c r="FH12" s="390"/>
      <c r="FI12" s="390"/>
      <c r="FJ12" s="390"/>
      <c r="FK12" s="390"/>
      <c r="FL12" s="390"/>
      <c r="FM12" s="390"/>
      <c r="FN12" s="390"/>
      <c r="FO12" s="390"/>
      <c r="FP12" s="390"/>
      <c r="FQ12" s="390"/>
      <c r="FR12" s="390"/>
      <c r="FS12" s="390"/>
      <c r="FT12" s="390"/>
      <c r="FU12" s="390"/>
      <c r="FV12" s="390"/>
      <c r="FW12" s="390"/>
      <c r="FX12" s="390"/>
      <c r="FY12" s="390"/>
      <c r="FZ12" s="390"/>
      <c r="GA12" s="390"/>
      <c r="GB12" s="390"/>
      <c r="GC12" s="390"/>
      <c r="GD12" s="390"/>
      <c r="GE12" s="390"/>
      <c r="GF12" s="390"/>
      <c r="GG12" s="390"/>
      <c r="GH12" s="390"/>
      <c r="GI12" s="390"/>
      <c r="GJ12" s="390"/>
      <c r="GK12" s="390"/>
      <c r="GL12" s="390"/>
      <c r="GM12" s="390"/>
      <c r="GN12" s="390"/>
      <c r="GO12" s="390"/>
      <c r="GP12" s="390"/>
      <c r="GQ12" s="390"/>
      <c r="GR12" s="390"/>
      <c r="GS12" s="390"/>
      <c r="GT12" s="390"/>
      <c r="GU12" s="390"/>
      <c r="GV12" s="390"/>
      <c r="GW12" s="390"/>
      <c r="GX12" s="390"/>
      <c r="GY12" s="390"/>
      <c r="GZ12" s="390"/>
      <c r="HA12" s="390"/>
      <c r="HB12" s="390"/>
      <c r="HC12" s="390"/>
      <c r="HD12" s="390"/>
      <c r="HE12" s="390"/>
      <c r="HF12" s="390"/>
      <c r="HG12" s="390"/>
      <c r="HH12" s="390"/>
      <c r="HI12" s="390"/>
      <c r="HJ12" s="390"/>
      <c r="HK12" s="390"/>
      <c r="HL12" s="390"/>
      <c r="HM12" s="390"/>
      <c r="HN12" s="390"/>
      <c r="HO12" s="390"/>
      <c r="HP12" s="390"/>
      <c r="HQ12" s="390"/>
      <c r="HR12" s="390"/>
      <c r="HS12" s="390"/>
      <c r="HT12" s="390"/>
      <c r="HU12" s="390"/>
      <c r="HV12" s="390"/>
      <c r="HW12" s="390"/>
      <c r="HX12" s="390"/>
      <c r="HY12" s="390"/>
      <c r="HZ12" s="390"/>
      <c r="IA12" s="390"/>
      <c r="IB12" s="390"/>
      <c r="IC12" s="390"/>
      <c r="ID12" s="390"/>
      <c r="IE12" s="390"/>
    </row>
    <row r="13" spans="1:239">
      <c r="A13" s="356" t="s">
        <v>198</v>
      </c>
      <c r="B13" s="357"/>
      <c r="C13" s="346">
        <v>80</v>
      </c>
      <c r="D13" s="348">
        <v>62</v>
      </c>
      <c r="E13" s="349">
        <v>62</v>
      </c>
      <c r="F13" s="350">
        <v>166.15</v>
      </c>
      <c r="G13" s="351">
        <v>25.5</v>
      </c>
      <c r="H13" s="351">
        <f t="shared" ref="H13:H25" si="5">F13+G13</f>
        <v>191.65</v>
      </c>
      <c r="I13" s="351">
        <v>8.47</v>
      </c>
      <c r="J13" s="345">
        <f t="shared" ref="J13:J25" si="6">H13+I13</f>
        <v>200.12</v>
      </c>
      <c r="K13" s="351">
        <v>35.06</v>
      </c>
      <c r="L13" s="351">
        <v>17.07</v>
      </c>
      <c r="M13" s="351"/>
      <c r="N13" s="351">
        <v>2.47</v>
      </c>
      <c r="O13" s="351">
        <v>3.29</v>
      </c>
      <c r="P13" s="351">
        <f t="shared" ref="P13:P25" si="7">SUM(K13:O13)</f>
        <v>57.89</v>
      </c>
      <c r="Q13" s="351"/>
      <c r="R13" s="413">
        <f t="shared" ref="R13:R25" si="8">SUM(P13,J13,Q13)</f>
        <v>258.01</v>
      </c>
      <c r="S13" s="415"/>
      <c r="T13" s="350">
        <v>281.47</v>
      </c>
      <c r="U13" s="413">
        <f>264.44+126.72</f>
        <v>391.16</v>
      </c>
      <c r="V13" s="416"/>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390"/>
      <c r="DG13" s="390"/>
      <c r="DH13" s="390"/>
      <c r="DI13" s="390"/>
      <c r="DJ13" s="390"/>
      <c r="DK13" s="390"/>
      <c r="DL13" s="390"/>
      <c r="DM13" s="390"/>
      <c r="DN13" s="390"/>
      <c r="DO13" s="390"/>
      <c r="DP13" s="390"/>
      <c r="DQ13" s="390"/>
      <c r="DR13" s="390"/>
      <c r="DS13" s="390"/>
      <c r="DT13" s="390"/>
      <c r="DU13" s="390"/>
      <c r="DV13" s="390"/>
      <c r="DW13" s="390"/>
      <c r="DX13" s="390"/>
      <c r="DY13" s="390"/>
      <c r="DZ13" s="390"/>
      <c r="EA13" s="390"/>
      <c r="EB13" s="390"/>
      <c r="EC13" s="390"/>
      <c r="ED13" s="390"/>
      <c r="EE13" s="390"/>
      <c r="EF13" s="390"/>
      <c r="EG13" s="390"/>
      <c r="EH13" s="390"/>
      <c r="EI13" s="390"/>
      <c r="EJ13" s="390"/>
      <c r="EK13" s="390"/>
      <c r="EL13" s="390"/>
      <c r="EM13" s="390"/>
      <c r="EN13" s="390"/>
      <c r="EO13" s="390"/>
      <c r="EP13" s="390"/>
      <c r="EQ13" s="390"/>
      <c r="ER13" s="390"/>
      <c r="ES13" s="390"/>
      <c r="ET13" s="390"/>
      <c r="EU13" s="390"/>
      <c r="EV13" s="390"/>
      <c r="EW13" s="390"/>
      <c r="EX13" s="390"/>
      <c r="EY13" s="390"/>
      <c r="EZ13" s="390"/>
      <c r="FA13" s="390"/>
      <c r="FB13" s="390"/>
      <c r="FC13" s="390"/>
      <c r="FD13" s="390"/>
      <c r="FE13" s="390"/>
      <c r="FF13" s="390"/>
      <c r="FG13" s="390"/>
      <c r="FH13" s="390"/>
      <c r="FI13" s="390"/>
      <c r="FJ13" s="390"/>
      <c r="FK13" s="390"/>
      <c r="FL13" s="390"/>
      <c r="FM13" s="390"/>
      <c r="FN13" s="390"/>
      <c r="FO13" s="390"/>
      <c r="FP13" s="390"/>
      <c r="FQ13" s="390"/>
      <c r="FR13" s="390"/>
      <c r="FS13" s="390"/>
      <c r="FT13" s="390"/>
      <c r="FU13" s="390"/>
      <c r="FV13" s="390"/>
      <c r="FW13" s="390"/>
      <c r="FX13" s="390"/>
      <c r="FY13" s="390"/>
      <c r="FZ13" s="390"/>
      <c r="GA13" s="390"/>
      <c r="GB13" s="390"/>
      <c r="GC13" s="390"/>
      <c r="GD13" s="390"/>
      <c r="GE13" s="390"/>
      <c r="GF13" s="390"/>
      <c r="GG13" s="390"/>
      <c r="GH13" s="390"/>
      <c r="GI13" s="390"/>
      <c r="GJ13" s="390"/>
      <c r="GK13" s="390"/>
      <c r="GL13" s="390"/>
      <c r="GM13" s="390"/>
      <c r="GN13" s="390"/>
      <c r="GO13" s="390"/>
      <c r="GP13" s="390"/>
      <c r="GQ13" s="390"/>
      <c r="GR13" s="390"/>
      <c r="GS13" s="390"/>
      <c r="GT13" s="390"/>
      <c r="GU13" s="390"/>
      <c r="GV13" s="390"/>
      <c r="GW13" s="390"/>
      <c r="GX13" s="390"/>
      <c r="GY13" s="390"/>
      <c r="GZ13" s="390"/>
      <c r="HA13" s="390"/>
      <c r="HB13" s="390"/>
      <c r="HC13" s="390"/>
      <c r="HD13" s="390"/>
      <c r="HE13" s="390"/>
      <c r="HF13" s="390"/>
      <c r="HG13" s="390"/>
      <c r="HH13" s="390"/>
      <c r="HI13" s="390"/>
      <c r="HJ13" s="390"/>
      <c r="HK13" s="390"/>
      <c r="HL13" s="390"/>
      <c r="HM13" s="390"/>
      <c r="HN13" s="390"/>
      <c r="HO13" s="390"/>
      <c r="HP13" s="390"/>
      <c r="HQ13" s="390"/>
      <c r="HR13" s="390"/>
      <c r="HS13" s="390"/>
      <c r="HT13" s="390"/>
      <c r="HU13" s="390"/>
      <c r="HV13" s="390"/>
      <c r="HW13" s="390"/>
      <c r="HX13" s="390"/>
      <c r="HY13" s="390"/>
      <c r="HZ13" s="390"/>
      <c r="IA13" s="390"/>
      <c r="IB13" s="390"/>
      <c r="IC13" s="390"/>
      <c r="ID13" s="390"/>
      <c r="IE13" s="390"/>
    </row>
    <row r="14" spans="1:239">
      <c r="A14" s="358" t="s">
        <v>199</v>
      </c>
      <c r="B14" s="347" t="s">
        <v>200</v>
      </c>
      <c r="C14" s="346">
        <v>10</v>
      </c>
      <c r="D14" s="348">
        <v>12</v>
      </c>
      <c r="E14" s="349">
        <v>11</v>
      </c>
      <c r="F14" s="350">
        <v>42.42</v>
      </c>
      <c r="G14" s="351">
        <v>14.85</v>
      </c>
      <c r="H14" s="351">
        <f t="shared" si="5"/>
        <v>57.27</v>
      </c>
      <c r="I14" s="351">
        <v>4.9</v>
      </c>
      <c r="J14" s="345">
        <f t="shared" si="6"/>
        <v>62.17</v>
      </c>
      <c r="K14" s="351">
        <v>11.08</v>
      </c>
      <c r="L14" s="351">
        <v>3.15</v>
      </c>
      <c r="M14" s="351"/>
      <c r="N14" s="351">
        <v>0.57</v>
      </c>
      <c r="O14" s="351">
        <v>0.77</v>
      </c>
      <c r="P14" s="351">
        <f t="shared" si="7"/>
        <v>15.57</v>
      </c>
      <c r="Q14" s="351"/>
      <c r="R14" s="413">
        <f t="shared" si="8"/>
        <v>77.74</v>
      </c>
      <c r="S14" s="415"/>
      <c r="T14" s="350">
        <v>74.34</v>
      </c>
      <c r="U14" s="413">
        <v>109.97</v>
      </c>
      <c r="V14" s="416"/>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390"/>
      <c r="BD14" s="390"/>
      <c r="BE14" s="390"/>
      <c r="BF14" s="390"/>
      <c r="BG14" s="390"/>
      <c r="BH14" s="390"/>
      <c r="BI14" s="390"/>
      <c r="BJ14" s="390"/>
      <c r="BK14" s="390"/>
      <c r="BL14" s="390"/>
      <c r="BM14" s="390"/>
      <c r="BN14" s="390"/>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390"/>
      <c r="DG14" s="390"/>
      <c r="DH14" s="390"/>
      <c r="DI14" s="390"/>
      <c r="DJ14" s="390"/>
      <c r="DK14" s="390"/>
      <c r="DL14" s="390"/>
      <c r="DM14" s="390"/>
      <c r="DN14" s="390"/>
      <c r="DO14" s="390"/>
      <c r="DP14" s="390"/>
      <c r="DQ14" s="390"/>
      <c r="DR14" s="390"/>
      <c r="DS14" s="390"/>
      <c r="DT14" s="390"/>
      <c r="DU14" s="390"/>
      <c r="DV14" s="390"/>
      <c r="DW14" s="390"/>
      <c r="DX14" s="390"/>
      <c r="DY14" s="390"/>
      <c r="DZ14" s="390"/>
      <c r="EA14" s="390"/>
      <c r="EB14" s="390"/>
      <c r="EC14" s="390"/>
      <c r="ED14" s="390"/>
      <c r="EE14" s="390"/>
      <c r="EF14" s="390"/>
      <c r="EG14" s="390"/>
      <c r="EH14" s="390"/>
      <c r="EI14" s="390"/>
      <c r="EJ14" s="390"/>
      <c r="EK14" s="390"/>
      <c r="EL14" s="390"/>
      <c r="EM14" s="390"/>
      <c r="EN14" s="390"/>
      <c r="EO14" s="390"/>
      <c r="EP14" s="390"/>
      <c r="EQ14" s="390"/>
      <c r="ER14" s="390"/>
      <c r="ES14" s="390"/>
      <c r="ET14" s="390"/>
      <c r="EU14" s="390"/>
      <c r="EV14" s="390"/>
      <c r="EW14" s="390"/>
      <c r="EX14" s="390"/>
      <c r="EY14" s="390"/>
      <c r="EZ14" s="390"/>
      <c r="FA14" s="390"/>
      <c r="FB14" s="390"/>
      <c r="FC14" s="390"/>
      <c r="FD14" s="390"/>
      <c r="FE14" s="390"/>
      <c r="FF14" s="390"/>
      <c r="FG14" s="390"/>
      <c r="FH14" s="390"/>
      <c r="FI14" s="390"/>
      <c r="FJ14" s="390"/>
      <c r="FK14" s="390"/>
      <c r="FL14" s="390"/>
      <c r="FM14" s="390"/>
      <c r="FN14" s="390"/>
      <c r="FO14" s="390"/>
      <c r="FP14" s="390"/>
      <c r="FQ14" s="390"/>
      <c r="FR14" s="390"/>
      <c r="FS14" s="390"/>
      <c r="FT14" s="390"/>
      <c r="FU14" s="390"/>
      <c r="FV14" s="390"/>
      <c r="FW14" s="390"/>
      <c r="FX14" s="390"/>
      <c r="FY14" s="390"/>
      <c r="FZ14" s="390"/>
      <c r="GA14" s="390"/>
      <c r="GB14" s="390"/>
      <c r="GC14" s="390"/>
      <c r="GD14" s="390"/>
      <c r="GE14" s="390"/>
      <c r="GF14" s="390"/>
      <c r="GG14" s="390"/>
      <c r="GH14" s="390"/>
      <c r="GI14" s="390"/>
      <c r="GJ14" s="390"/>
      <c r="GK14" s="390"/>
      <c r="GL14" s="390"/>
      <c r="GM14" s="390"/>
      <c r="GN14" s="390"/>
      <c r="GO14" s="390"/>
      <c r="GP14" s="390"/>
      <c r="GQ14" s="390"/>
      <c r="GR14" s="390"/>
      <c r="GS14" s="390"/>
      <c r="GT14" s="390"/>
      <c r="GU14" s="390"/>
      <c r="GV14" s="390"/>
      <c r="GW14" s="390"/>
      <c r="GX14" s="390"/>
      <c r="GY14" s="390"/>
      <c r="GZ14" s="390"/>
      <c r="HA14" s="390"/>
      <c r="HB14" s="390"/>
      <c r="HC14" s="390"/>
      <c r="HD14" s="390"/>
      <c r="HE14" s="390"/>
      <c r="HF14" s="390"/>
      <c r="HG14" s="390"/>
      <c r="HH14" s="390"/>
      <c r="HI14" s="390"/>
      <c r="HJ14" s="390"/>
      <c r="HK14" s="390"/>
      <c r="HL14" s="390"/>
      <c r="HM14" s="390"/>
      <c r="HN14" s="390"/>
      <c r="HO14" s="390"/>
      <c r="HP14" s="390"/>
      <c r="HQ14" s="390"/>
      <c r="HR14" s="390"/>
      <c r="HS14" s="390"/>
      <c r="HT14" s="390"/>
      <c r="HU14" s="390"/>
      <c r="HV14" s="390"/>
      <c r="HW14" s="390"/>
      <c r="HX14" s="390"/>
      <c r="HY14" s="390"/>
      <c r="HZ14" s="390"/>
      <c r="IA14" s="390"/>
      <c r="IB14" s="390"/>
      <c r="IC14" s="390"/>
      <c r="ID14" s="390"/>
      <c r="IE14" s="390"/>
    </row>
    <row r="15" spans="1:239">
      <c r="A15" s="359"/>
      <c r="B15" s="347" t="s">
        <v>201</v>
      </c>
      <c r="C15" s="346">
        <v>5</v>
      </c>
      <c r="D15" s="348">
        <v>8</v>
      </c>
      <c r="E15" s="349">
        <v>6</v>
      </c>
      <c r="F15" s="350">
        <v>18.82</v>
      </c>
      <c r="G15" s="351">
        <v>8.18</v>
      </c>
      <c r="H15" s="351">
        <f t="shared" si="5"/>
        <v>27</v>
      </c>
      <c r="I15" s="351">
        <v>7</v>
      </c>
      <c r="J15" s="345">
        <f t="shared" si="6"/>
        <v>34</v>
      </c>
      <c r="K15" s="351">
        <v>6.04</v>
      </c>
      <c r="L15" s="351">
        <v>1.72</v>
      </c>
      <c r="M15" s="351"/>
      <c r="N15" s="351">
        <v>0.31</v>
      </c>
      <c r="O15" s="351">
        <v>0.42</v>
      </c>
      <c r="P15" s="351">
        <f t="shared" si="7"/>
        <v>8.49</v>
      </c>
      <c r="Q15" s="351"/>
      <c r="R15" s="413">
        <f t="shared" si="8"/>
        <v>42.49</v>
      </c>
      <c r="S15" s="415"/>
      <c r="T15" s="350">
        <v>42.73</v>
      </c>
      <c r="U15" s="413">
        <v>55.14</v>
      </c>
      <c r="V15" s="416"/>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390"/>
      <c r="AY15" s="390"/>
      <c r="AZ15" s="390"/>
      <c r="BA15" s="390"/>
      <c r="BB15" s="390"/>
      <c r="BC15" s="390"/>
      <c r="BD15" s="390"/>
      <c r="BE15" s="390"/>
      <c r="BF15" s="390"/>
      <c r="BG15" s="390"/>
      <c r="BH15" s="390"/>
      <c r="BI15" s="390"/>
      <c r="BJ15" s="390"/>
      <c r="BK15" s="390"/>
      <c r="BL15" s="390"/>
      <c r="BM15" s="390"/>
      <c r="BN15" s="390"/>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390"/>
      <c r="DG15" s="390"/>
      <c r="DH15" s="390"/>
      <c r="DI15" s="390"/>
      <c r="DJ15" s="390"/>
      <c r="DK15" s="390"/>
      <c r="DL15" s="390"/>
      <c r="DM15" s="390"/>
      <c r="DN15" s="390"/>
      <c r="DO15" s="390"/>
      <c r="DP15" s="390"/>
      <c r="DQ15" s="390"/>
      <c r="DR15" s="390"/>
      <c r="DS15" s="390"/>
      <c r="DT15" s="390"/>
      <c r="DU15" s="390"/>
      <c r="DV15" s="390"/>
      <c r="DW15" s="390"/>
      <c r="DX15" s="390"/>
      <c r="DY15" s="390"/>
      <c r="DZ15" s="390"/>
      <c r="EA15" s="390"/>
      <c r="EB15" s="390"/>
      <c r="EC15" s="390"/>
      <c r="ED15" s="390"/>
      <c r="EE15" s="390"/>
      <c r="EF15" s="390"/>
      <c r="EG15" s="390"/>
      <c r="EH15" s="390"/>
      <c r="EI15" s="390"/>
      <c r="EJ15" s="390"/>
      <c r="EK15" s="390"/>
      <c r="EL15" s="390"/>
      <c r="EM15" s="390"/>
      <c r="EN15" s="390"/>
      <c r="EO15" s="390"/>
      <c r="EP15" s="390"/>
      <c r="EQ15" s="390"/>
      <c r="ER15" s="390"/>
      <c r="ES15" s="390"/>
      <c r="ET15" s="390"/>
      <c r="EU15" s="390"/>
      <c r="EV15" s="390"/>
      <c r="EW15" s="390"/>
      <c r="EX15" s="390"/>
      <c r="EY15" s="390"/>
      <c r="EZ15" s="390"/>
      <c r="FA15" s="390"/>
      <c r="FB15" s="390"/>
      <c r="FC15" s="390"/>
      <c r="FD15" s="390"/>
      <c r="FE15" s="390"/>
      <c r="FF15" s="390"/>
      <c r="FG15" s="390"/>
      <c r="FH15" s="390"/>
      <c r="FI15" s="390"/>
      <c r="FJ15" s="390"/>
      <c r="FK15" s="390"/>
      <c r="FL15" s="390"/>
      <c r="FM15" s="390"/>
      <c r="FN15" s="390"/>
      <c r="FO15" s="390"/>
      <c r="FP15" s="390"/>
      <c r="FQ15" s="390"/>
      <c r="FR15" s="390"/>
      <c r="FS15" s="390"/>
      <c r="FT15" s="390"/>
      <c r="FU15" s="390"/>
      <c r="FV15" s="390"/>
      <c r="FW15" s="390"/>
      <c r="FX15" s="390"/>
      <c r="FY15" s="390"/>
      <c r="FZ15" s="390"/>
      <c r="GA15" s="390"/>
      <c r="GB15" s="390"/>
      <c r="GC15" s="390"/>
      <c r="GD15" s="390"/>
      <c r="GE15" s="390"/>
      <c r="GF15" s="390"/>
      <c r="GG15" s="390"/>
      <c r="GH15" s="390"/>
      <c r="GI15" s="390"/>
      <c r="GJ15" s="390"/>
      <c r="GK15" s="390"/>
      <c r="GL15" s="390"/>
      <c r="GM15" s="390"/>
      <c r="GN15" s="390"/>
      <c r="GO15" s="390"/>
      <c r="GP15" s="390"/>
      <c r="GQ15" s="390"/>
      <c r="GR15" s="390"/>
      <c r="GS15" s="390"/>
      <c r="GT15" s="390"/>
      <c r="GU15" s="390"/>
      <c r="GV15" s="390"/>
      <c r="GW15" s="390"/>
      <c r="GX15" s="390"/>
      <c r="GY15" s="390"/>
      <c r="GZ15" s="390"/>
      <c r="HA15" s="390"/>
      <c r="HB15" s="390"/>
      <c r="HC15" s="390"/>
      <c r="HD15" s="390"/>
      <c r="HE15" s="390"/>
      <c r="HF15" s="390"/>
      <c r="HG15" s="390"/>
      <c r="HH15" s="390"/>
      <c r="HI15" s="390"/>
      <c r="HJ15" s="390"/>
      <c r="HK15" s="390"/>
      <c r="HL15" s="390"/>
      <c r="HM15" s="390"/>
      <c r="HN15" s="390"/>
      <c r="HO15" s="390"/>
      <c r="HP15" s="390"/>
      <c r="HQ15" s="390"/>
      <c r="HR15" s="390"/>
      <c r="HS15" s="390"/>
      <c r="HT15" s="390"/>
      <c r="HU15" s="390"/>
      <c r="HV15" s="390"/>
      <c r="HW15" s="390"/>
      <c r="HX15" s="390"/>
      <c r="HY15" s="390"/>
      <c r="HZ15" s="390"/>
      <c r="IA15" s="390"/>
      <c r="IB15" s="390"/>
      <c r="IC15" s="390"/>
      <c r="ID15" s="390"/>
      <c r="IE15" s="390"/>
    </row>
    <row r="16" spans="1:239">
      <c r="A16" s="359"/>
      <c r="B16" s="347" t="s">
        <v>202</v>
      </c>
      <c r="C16" s="346">
        <v>4</v>
      </c>
      <c r="D16" s="348">
        <v>6</v>
      </c>
      <c r="E16" s="349">
        <v>6</v>
      </c>
      <c r="F16" s="350">
        <v>18.82</v>
      </c>
      <c r="G16" s="351">
        <v>8.18</v>
      </c>
      <c r="H16" s="351">
        <f t="shared" si="5"/>
        <v>27</v>
      </c>
      <c r="I16" s="351">
        <v>4.2</v>
      </c>
      <c r="J16" s="345">
        <f t="shared" si="6"/>
        <v>31.2</v>
      </c>
      <c r="K16" s="351">
        <v>6.04</v>
      </c>
      <c r="L16" s="351">
        <v>1.72</v>
      </c>
      <c r="M16" s="351"/>
      <c r="N16" s="351">
        <v>0.31</v>
      </c>
      <c r="O16" s="351">
        <v>0.42</v>
      </c>
      <c r="P16" s="351">
        <f t="shared" si="7"/>
        <v>8.49</v>
      </c>
      <c r="Q16" s="351"/>
      <c r="R16" s="413">
        <f t="shared" si="8"/>
        <v>39.69</v>
      </c>
      <c r="S16" s="415"/>
      <c r="T16" s="350">
        <v>40.99</v>
      </c>
      <c r="U16" s="413">
        <v>54.26</v>
      </c>
      <c r="V16" s="416"/>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0"/>
      <c r="AY16" s="390"/>
      <c r="AZ16" s="390"/>
      <c r="BA16" s="390"/>
      <c r="BB16" s="390"/>
      <c r="BC16" s="390"/>
      <c r="BD16" s="390"/>
      <c r="BE16" s="390"/>
      <c r="BF16" s="390"/>
      <c r="BG16" s="390"/>
      <c r="BH16" s="390"/>
      <c r="BI16" s="390"/>
      <c r="BJ16" s="390"/>
      <c r="BK16" s="390"/>
      <c r="BL16" s="390"/>
      <c r="BM16" s="390"/>
      <c r="BN16" s="390"/>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390"/>
      <c r="DG16" s="390"/>
      <c r="DH16" s="390"/>
      <c r="DI16" s="390"/>
      <c r="DJ16" s="390"/>
      <c r="DK16" s="390"/>
      <c r="DL16" s="390"/>
      <c r="DM16" s="390"/>
      <c r="DN16" s="390"/>
      <c r="DO16" s="390"/>
      <c r="DP16" s="390"/>
      <c r="DQ16" s="390"/>
      <c r="DR16" s="390"/>
      <c r="DS16" s="390"/>
      <c r="DT16" s="390"/>
      <c r="DU16" s="390"/>
      <c r="DV16" s="390"/>
      <c r="DW16" s="390"/>
      <c r="DX16" s="390"/>
      <c r="DY16" s="390"/>
      <c r="DZ16" s="390"/>
      <c r="EA16" s="390"/>
      <c r="EB16" s="390"/>
      <c r="EC16" s="390"/>
      <c r="ED16" s="390"/>
      <c r="EE16" s="390"/>
      <c r="EF16" s="390"/>
      <c r="EG16" s="390"/>
      <c r="EH16" s="390"/>
      <c r="EI16" s="390"/>
      <c r="EJ16" s="390"/>
      <c r="EK16" s="390"/>
      <c r="EL16" s="390"/>
      <c r="EM16" s="390"/>
      <c r="EN16" s="390"/>
      <c r="EO16" s="390"/>
      <c r="EP16" s="390"/>
      <c r="EQ16" s="390"/>
      <c r="ER16" s="390"/>
      <c r="ES16" s="390"/>
      <c r="ET16" s="390"/>
      <c r="EU16" s="390"/>
      <c r="EV16" s="390"/>
      <c r="EW16" s="390"/>
      <c r="EX16" s="390"/>
      <c r="EY16" s="390"/>
      <c r="EZ16" s="390"/>
      <c r="FA16" s="390"/>
      <c r="FB16" s="390"/>
      <c r="FC16" s="390"/>
      <c r="FD16" s="390"/>
      <c r="FE16" s="390"/>
      <c r="FF16" s="390"/>
      <c r="FG16" s="390"/>
      <c r="FH16" s="390"/>
      <c r="FI16" s="390"/>
      <c r="FJ16" s="390"/>
      <c r="FK16" s="390"/>
      <c r="FL16" s="390"/>
      <c r="FM16" s="390"/>
      <c r="FN16" s="390"/>
      <c r="FO16" s="390"/>
      <c r="FP16" s="390"/>
      <c r="FQ16" s="390"/>
      <c r="FR16" s="390"/>
      <c r="FS16" s="390"/>
      <c r="FT16" s="390"/>
      <c r="FU16" s="390"/>
      <c r="FV16" s="390"/>
      <c r="FW16" s="390"/>
      <c r="FX16" s="390"/>
      <c r="FY16" s="390"/>
      <c r="FZ16" s="390"/>
      <c r="GA16" s="390"/>
      <c r="GB16" s="390"/>
      <c r="GC16" s="390"/>
      <c r="GD16" s="390"/>
      <c r="GE16" s="390"/>
      <c r="GF16" s="390"/>
      <c r="GG16" s="390"/>
      <c r="GH16" s="390"/>
      <c r="GI16" s="390"/>
      <c r="GJ16" s="390"/>
      <c r="GK16" s="390"/>
      <c r="GL16" s="390"/>
      <c r="GM16" s="390"/>
      <c r="GN16" s="390"/>
      <c r="GO16" s="390"/>
      <c r="GP16" s="390"/>
      <c r="GQ16" s="390"/>
      <c r="GR16" s="390"/>
      <c r="GS16" s="390"/>
      <c r="GT16" s="390"/>
      <c r="GU16" s="390"/>
      <c r="GV16" s="390"/>
      <c r="GW16" s="390"/>
      <c r="GX16" s="390"/>
      <c r="GY16" s="390"/>
      <c r="GZ16" s="390"/>
      <c r="HA16" s="390"/>
      <c r="HB16" s="390"/>
      <c r="HC16" s="390"/>
      <c r="HD16" s="390"/>
      <c r="HE16" s="390"/>
      <c r="HF16" s="390"/>
      <c r="HG16" s="390"/>
      <c r="HH16" s="390"/>
      <c r="HI16" s="390"/>
      <c r="HJ16" s="390"/>
      <c r="HK16" s="390"/>
      <c r="HL16" s="390"/>
      <c r="HM16" s="390"/>
      <c r="HN16" s="390"/>
      <c r="HO16" s="390"/>
      <c r="HP16" s="390"/>
      <c r="HQ16" s="390"/>
      <c r="HR16" s="390"/>
      <c r="HS16" s="390"/>
      <c r="HT16" s="390"/>
      <c r="HU16" s="390"/>
      <c r="HV16" s="390"/>
      <c r="HW16" s="390"/>
      <c r="HX16" s="390"/>
      <c r="HY16" s="390"/>
      <c r="HZ16" s="390"/>
      <c r="IA16" s="390"/>
      <c r="IB16" s="390"/>
      <c r="IC16" s="390"/>
      <c r="ID16" s="390"/>
      <c r="IE16" s="390"/>
    </row>
    <row r="17" spans="1:239">
      <c r="A17" s="359"/>
      <c r="B17" s="347" t="s">
        <v>203</v>
      </c>
      <c r="C17" s="346"/>
      <c r="D17" s="348">
        <v>19</v>
      </c>
      <c r="E17" s="349">
        <v>18</v>
      </c>
      <c r="F17" s="350">
        <v>69.41</v>
      </c>
      <c r="G17" s="351">
        <v>22.53</v>
      </c>
      <c r="H17" s="351">
        <f t="shared" si="5"/>
        <v>91.94</v>
      </c>
      <c r="I17" s="351">
        <v>6.3</v>
      </c>
      <c r="J17" s="345">
        <f t="shared" si="6"/>
        <v>98.24</v>
      </c>
      <c r="K17" s="351">
        <v>18.13</v>
      </c>
      <c r="L17" s="351">
        <v>5.15</v>
      </c>
      <c r="M17" s="351"/>
      <c r="N17" s="351">
        <v>0.94</v>
      </c>
      <c r="O17" s="351">
        <v>1.26</v>
      </c>
      <c r="P17" s="351">
        <f t="shared" si="7"/>
        <v>25.48</v>
      </c>
      <c r="Q17" s="351"/>
      <c r="R17" s="413">
        <f t="shared" si="8"/>
        <v>123.72</v>
      </c>
      <c r="S17" s="415"/>
      <c r="T17" s="350">
        <v>62.39</v>
      </c>
      <c r="U17" s="413">
        <f>56.82</f>
        <v>56.82</v>
      </c>
      <c r="V17" s="416"/>
      <c r="W17" s="390"/>
      <c r="X17" s="390"/>
      <c r="Y17" s="390"/>
      <c r="Z17" s="390"/>
      <c r="AA17" s="390"/>
      <c r="AB17" s="390"/>
      <c r="AC17" s="390"/>
      <c r="AD17" s="390"/>
      <c r="AE17" s="390"/>
      <c r="AF17" s="390"/>
      <c r="AG17" s="390"/>
      <c r="AH17" s="390"/>
      <c r="AI17" s="390"/>
      <c r="AJ17" s="390"/>
      <c r="AK17" s="390"/>
      <c r="AL17" s="390"/>
      <c r="AM17" s="390"/>
      <c r="AN17" s="390"/>
      <c r="AO17" s="390"/>
      <c r="AP17" s="390"/>
      <c r="AQ17" s="390"/>
      <c r="AR17" s="390"/>
      <c r="AS17" s="390"/>
      <c r="AT17" s="390"/>
      <c r="AU17" s="390"/>
      <c r="AV17" s="390"/>
      <c r="AW17" s="390"/>
      <c r="AX17" s="390"/>
      <c r="AY17" s="390"/>
      <c r="AZ17" s="390"/>
      <c r="BA17" s="390"/>
      <c r="BB17" s="390"/>
      <c r="BC17" s="390"/>
      <c r="BD17" s="390"/>
      <c r="BE17" s="390"/>
      <c r="BF17" s="390"/>
      <c r="BG17" s="390"/>
      <c r="BH17" s="390"/>
      <c r="BI17" s="390"/>
      <c r="BJ17" s="390"/>
      <c r="BK17" s="390"/>
      <c r="BL17" s="390"/>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390"/>
      <c r="DG17" s="390"/>
      <c r="DH17" s="390"/>
      <c r="DI17" s="390"/>
      <c r="DJ17" s="390"/>
      <c r="DK17" s="390"/>
      <c r="DL17" s="390"/>
      <c r="DM17" s="390"/>
      <c r="DN17" s="390"/>
      <c r="DO17" s="390"/>
      <c r="DP17" s="390"/>
      <c r="DQ17" s="390"/>
      <c r="DR17" s="390"/>
      <c r="DS17" s="390"/>
      <c r="DT17" s="390"/>
      <c r="DU17" s="390"/>
      <c r="DV17" s="390"/>
      <c r="DW17" s="390"/>
      <c r="DX17" s="390"/>
      <c r="DY17" s="390"/>
      <c r="DZ17" s="390"/>
      <c r="EA17" s="390"/>
      <c r="EB17" s="390"/>
      <c r="EC17" s="390"/>
      <c r="ED17" s="390"/>
      <c r="EE17" s="390"/>
      <c r="EF17" s="390"/>
      <c r="EG17" s="390"/>
      <c r="EH17" s="390"/>
      <c r="EI17" s="390"/>
      <c r="EJ17" s="390"/>
      <c r="EK17" s="390"/>
      <c r="EL17" s="390"/>
      <c r="EM17" s="390"/>
      <c r="EN17" s="390"/>
      <c r="EO17" s="390"/>
      <c r="EP17" s="390"/>
      <c r="EQ17" s="390"/>
      <c r="ER17" s="390"/>
      <c r="ES17" s="390"/>
      <c r="ET17" s="390"/>
      <c r="EU17" s="390"/>
      <c r="EV17" s="390"/>
      <c r="EW17" s="390"/>
      <c r="EX17" s="390"/>
      <c r="EY17" s="390"/>
      <c r="EZ17" s="390"/>
      <c r="FA17" s="390"/>
      <c r="FB17" s="390"/>
      <c r="FC17" s="390"/>
      <c r="FD17" s="390"/>
      <c r="FE17" s="390"/>
      <c r="FF17" s="390"/>
      <c r="FG17" s="390"/>
      <c r="FH17" s="390"/>
      <c r="FI17" s="390"/>
      <c r="FJ17" s="390"/>
      <c r="FK17" s="390"/>
      <c r="FL17" s="390"/>
      <c r="FM17" s="390"/>
      <c r="FN17" s="390"/>
      <c r="FO17" s="390"/>
      <c r="FP17" s="390"/>
      <c r="FQ17" s="390"/>
      <c r="FR17" s="390"/>
      <c r="FS17" s="390"/>
      <c r="FT17" s="390"/>
      <c r="FU17" s="390"/>
      <c r="FV17" s="390"/>
      <c r="FW17" s="390"/>
      <c r="FX17" s="390"/>
      <c r="FY17" s="390"/>
      <c r="FZ17" s="390"/>
      <c r="GA17" s="390"/>
      <c r="GB17" s="390"/>
      <c r="GC17" s="390"/>
      <c r="GD17" s="390"/>
      <c r="GE17" s="390"/>
      <c r="GF17" s="390"/>
      <c r="GG17" s="390"/>
      <c r="GH17" s="390"/>
      <c r="GI17" s="390"/>
      <c r="GJ17" s="390"/>
      <c r="GK17" s="390"/>
      <c r="GL17" s="390"/>
      <c r="GM17" s="390"/>
      <c r="GN17" s="390"/>
      <c r="GO17" s="390"/>
      <c r="GP17" s="390"/>
      <c r="GQ17" s="390"/>
      <c r="GR17" s="390"/>
      <c r="GS17" s="390"/>
      <c r="GT17" s="390"/>
      <c r="GU17" s="390"/>
      <c r="GV17" s="390"/>
      <c r="GW17" s="390"/>
      <c r="GX17" s="390"/>
      <c r="GY17" s="390"/>
      <c r="GZ17" s="390"/>
      <c r="HA17" s="390"/>
      <c r="HB17" s="390"/>
      <c r="HC17" s="390"/>
      <c r="HD17" s="390"/>
      <c r="HE17" s="390"/>
      <c r="HF17" s="390"/>
      <c r="HG17" s="390"/>
      <c r="HH17" s="390"/>
      <c r="HI17" s="390"/>
      <c r="HJ17" s="390"/>
      <c r="HK17" s="390"/>
      <c r="HL17" s="390"/>
      <c r="HM17" s="390"/>
      <c r="HN17" s="390"/>
      <c r="HO17" s="390"/>
      <c r="HP17" s="390"/>
      <c r="HQ17" s="390"/>
      <c r="HR17" s="390"/>
      <c r="HS17" s="390"/>
      <c r="HT17" s="390"/>
      <c r="HU17" s="390"/>
      <c r="HV17" s="390"/>
      <c r="HW17" s="390"/>
      <c r="HX17" s="390"/>
      <c r="HY17" s="390"/>
      <c r="HZ17" s="390"/>
      <c r="IA17" s="390"/>
      <c r="IB17" s="390"/>
      <c r="IC17" s="390"/>
      <c r="ID17" s="390"/>
      <c r="IE17" s="390"/>
    </row>
    <row r="18" spans="1:239">
      <c r="A18" s="359"/>
      <c r="B18" s="347" t="s">
        <v>204</v>
      </c>
      <c r="C18" s="346">
        <v>25</v>
      </c>
      <c r="D18" s="348">
        <v>29</v>
      </c>
      <c r="E18" s="349">
        <v>31</v>
      </c>
      <c r="F18" s="350">
        <v>121.54</v>
      </c>
      <c r="G18" s="351">
        <v>42.26</v>
      </c>
      <c r="H18" s="351">
        <f t="shared" si="5"/>
        <v>163.8</v>
      </c>
      <c r="I18" s="351">
        <v>12.55</v>
      </c>
      <c r="J18" s="345">
        <f t="shared" si="6"/>
        <v>176.35</v>
      </c>
      <c r="K18" s="351">
        <v>31.22</v>
      </c>
      <c r="L18" s="351">
        <v>8.87</v>
      </c>
      <c r="M18" s="351"/>
      <c r="N18" s="351">
        <v>1.61</v>
      </c>
      <c r="O18" s="351">
        <v>2.17</v>
      </c>
      <c r="P18" s="351">
        <f t="shared" si="7"/>
        <v>43.87</v>
      </c>
      <c r="Q18" s="351"/>
      <c r="R18" s="413">
        <f t="shared" si="8"/>
        <v>220.22</v>
      </c>
      <c r="S18" s="415"/>
      <c r="T18" s="350">
        <v>203.98</v>
      </c>
      <c r="U18" s="413">
        <v>261.26</v>
      </c>
      <c r="V18" s="416"/>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0"/>
      <c r="AS18" s="390"/>
      <c r="AT18" s="390"/>
      <c r="AU18" s="390"/>
      <c r="AV18" s="390"/>
      <c r="AW18" s="390"/>
      <c r="AX18" s="390"/>
      <c r="AY18" s="390"/>
      <c r="AZ18" s="390"/>
      <c r="BA18" s="390"/>
      <c r="BB18" s="390"/>
      <c r="BC18" s="390"/>
      <c r="BD18" s="390"/>
      <c r="BE18" s="390"/>
      <c r="BF18" s="390"/>
      <c r="BG18" s="390"/>
      <c r="BH18" s="390"/>
      <c r="BI18" s="390"/>
      <c r="BJ18" s="390"/>
      <c r="BK18" s="390"/>
      <c r="BL18" s="390"/>
      <c r="BM18" s="390"/>
      <c r="BN18" s="390"/>
      <c r="BO18" s="390"/>
      <c r="BP18" s="390"/>
      <c r="BQ18" s="390"/>
      <c r="BR18" s="390"/>
      <c r="BS18" s="390"/>
      <c r="BT18" s="390"/>
      <c r="BU18" s="390"/>
      <c r="BV18" s="390"/>
      <c r="BW18" s="390"/>
      <c r="BX18" s="390"/>
      <c r="BY18" s="390"/>
      <c r="BZ18" s="390"/>
      <c r="CA18" s="390"/>
      <c r="CB18" s="390"/>
      <c r="CC18" s="390"/>
      <c r="CD18" s="390"/>
      <c r="CE18" s="390"/>
      <c r="CF18" s="390"/>
      <c r="CG18" s="390"/>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390"/>
      <c r="DG18" s="390"/>
      <c r="DH18" s="390"/>
      <c r="DI18" s="390"/>
      <c r="DJ18" s="390"/>
      <c r="DK18" s="390"/>
      <c r="DL18" s="390"/>
      <c r="DM18" s="390"/>
      <c r="DN18" s="390"/>
      <c r="DO18" s="390"/>
      <c r="DP18" s="390"/>
      <c r="DQ18" s="390"/>
      <c r="DR18" s="390"/>
      <c r="DS18" s="390"/>
      <c r="DT18" s="390"/>
      <c r="DU18" s="390"/>
      <c r="DV18" s="390"/>
      <c r="DW18" s="390"/>
      <c r="DX18" s="390"/>
      <c r="DY18" s="390"/>
      <c r="DZ18" s="390"/>
      <c r="EA18" s="390"/>
      <c r="EB18" s="390"/>
      <c r="EC18" s="390"/>
      <c r="ED18" s="390"/>
      <c r="EE18" s="390"/>
      <c r="EF18" s="390"/>
      <c r="EG18" s="390"/>
      <c r="EH18" s="390"/>
      <c r="EI18" s="390"/>
      <c r="EJ18" s="390"/>
      <c r="EK18" s="390"/>
      <c r="EL18" s="390"/>
      <c r="EM18" s="390"/>
      <c r="EN18" s="390"/>
      <c r="EO18" s="390"/>
      <c r="EP18" s="390"/>
      <c r="EQ18" s="390"/>
      <c r="ER18" s="390"/>
      <c r="ES18" s="390"/>
      <c r="ET18" s="390"/>
      <c r="EU18" s="390"/>
      <c r="EV18" s="390"/>
      <c r="EW18" s="390"/>
      <c r="EX18" s="390"/>
      <c r="EY18" s="390"/>
      <c r="EZ18" s="390"/>
      <c r="FA18" s="390"/>
      <c r="FB18" s="390"/>
      <c r="FC18" s="390"/>
      <c r="FD18" s="390"/>
      <c r="FE18" s="390"/>
      <c r="FF18" s="390"/>
      <c r="FG18" s="390"/>
      <c r="FH18" s="390"/>
      <c r="FI18" s="390"/>
      <c r="FJ18" s="390"/>
      <c r="FK18" s="390"/>
      <c r="FL18" s="390"/>
      <c r="FM18" s="390"/>
      <c r="FN18" s="390"/>
      <c r="FO18" s="390"/>
      <c r="FP18" s="390"/>
      <c r="FQ18" s="390"/>
      <c r="FR18" s="390"/>
      <c r="FS18" s="390"/>
      <c r="FT18" s="390"/>
      <c r="FU18" s="390"/>
      <c r="FV18" s="390"/>
      <c r="FW18" s="390"/>
      <c r="FX18" s="390"/>
      <c r="FY18" s="390"/>
      <c r="FZ18" s="390"/>
      <c r="GA18" s="390"/>
      <c r="GB18" s="390"/>
      <c r="GC18" s="390"/>
      <c r="GD18" s="390"/>
      <c r="GE18" s="390"/>
      <c r="GF18" s="390"/>
      <c r="GG18" s="390"/>
      <c r="GH18" s="390"/>
      <c r="GI18" s="390"/>
      <c r="GJ18" s="390"/>
      <c r="GK18" s="390"/>
      <c r="GL18" s="390"/>
      <c r="GM18" s="390"/>
      <c r="GN18" s="390"/>
      <c r="GO18" s="390"/>
      <c r="GP18" s="390"/>
      <c r="GQ18" s="390"/>
      <c r="GR18" s="390"/>
      <c r="GS18" s="390"/>
      <c r="GT18" s="390"/>
      <c r="GU18" s="390"/>
      <c r="GV18" s="390"/>
      <c r="GW18" s="390"/>
      <c r="GX18" s="390"/>
      <c r="GY18" s="390"/>
      <c r="GZ18" s="390"/>
      <c r="HA18" s="390"/>
      <c r="HB18" s="390"/>
      <c r="HC18" s="390"/>
      <c r="HD18" s="390"/>
      <c r="HE18" s="390"/>
      <c r="HF18" s="390"/>
      <c r="HG18" s="390"/>
      <c r="HH18" s="390"/>
      <c r="HI18" s="390"/>
      <c r="HJ18" s="390"/>
      <c r="HK18" s="390"/>
      <c r="HL18" s="390"/>
      <c r="HM18" s="390"/>
      <c r="HN18" s="390"/>
      <c r="HO18" s="390"/>
      <c r="HP18" s="390"/>
      <c r="HQ18" s="390"/>
      <c r="HR18" s="390"/>
      <c r="HS18" s="390"/>
      <c r="HT18" s="390"/>
      <c r="HU18" s="390"/>
      <c r="HV18" s="390"/>
      <c r="HW18" s="390"/>
      <c r="HX18" s="390"/>
      <c r="HY18" s="390"/>
      <c r="HZ18" s="390"/>
      <c r="IA18" s="390"/>
      <c r="IB18" s="390"/>
      <c r="IC18" s="390"/>
      <c r="ID18" s="390"/>
      <c r="IE18" s="390"/>
    </row>
    <row r="19" spans="1:239">
      <c r="A19" s="359"/>
      <c r="B19" s="347" t="s">
        <v>205</v>
      </c>
      <c r="C19" s="346">
        <v>18</v>
      </c>
      <c r="D19" s="348">
        <v>18</v>
      </c>
      <c r="E19" s="349">
        <v>18</v>
      </c>
      <c r="F19" s="350">
        <v>71.22</v>
      </c>
      <c r="G19" s="351">
        <v>23.35</v>
      </c>
      <c r="H19" s="351">
        <f t="shared" si="5"/>
        <v>94.57</v>
      </c>
      <c r="I19" s="351">
        <v>13.95</v>
      </c>
      <c r="J19" s="345">
        <f t="shared" si="6"/>
        <v>108.52</v>
      </c>
      <c r="K19" s="351">
        <v>18.13</v>
      </c>
      <c r="L19" s="351">
        <v>5.15</v>
      </c>
      <c r="M19" s="351"/>
      <c r="N19" s="351">
        <v>0.94</v>
      </c>
      <c r="O19" s="351">
        <v>1.26</v>
      </c>
      <c r="P19" s="351">
        <f t="shared" si="7"/>
        <v>25.48</v>
      </c>
      <c r="Q19" s="351"/>
      <c r="R19" s="413">
        <f t="shared" si="8"/>
        <v>134</v>
      </c>
      <c r="S19" s="415"/>
      <c r="T19" s="350">
        <v>131.56</v>
      </c>
      <c r="U19" s="413">
        <v>160.28</v>
      </c>
      <c r="V19" s="416"/>
      <c r="W19" s="390"/>
      <c r="X19" s="390"/>
      <c r="Y19" s="390"/>
      <c r="Z19" s="390"/>
      <c r="AA19" s="390"/>
      <c r="AB19" s="390"/>
      <c r="AC19" s="390"/>
      <c r="AD19" s="390"/>
      <c r="AE19" s="390"/>
      <c r="AF19" s="390"/>
      <c r="AG19" s="390"/>
      <c r="AH19" s="390"/>
      <c r="AI19" s="390"/>
      <c r="AJ19" s="390"/>
      <c r="AK19" s="390"/>
      <c r="AL19" s="390"/>
      <c r="AM19" s="390"/>
      <c r="AN19" s="390"/>
      <c r="AO19" s="390"/>
      <c r="AP19" s="390"/>
      <c r="AQ19" s="390"/>
      <c r="AR19" s="390"/>
      <c r="AS19" s="390"/>
      <c r="AT19" s="390"/>
      <c r="AU19" s="390"/>
      <c r="AV19" s="390"/>
      <c r="AW19" s="390"/>
      <c r="AX19" s="390"/>
      <c r="AY19" s="390"/>
      <c r="AZ19" s="390"/>
      <c r="BA19" s="390"/>
      <c r="BB19" s="390"/>
      <c r="BC19" s="390"/>
      <c r="BD19" s="390"/>
      <c r="BE19" s="390"/>
      <c r="BF19" s="390"/>
      <c r="BG19" s="390"/>
      <c r="BH19" s="390"/>
      <c r="BI19" s="390"/>
      <c r="BJ19" s="390"/>
      <c r="BK19" s="390"/>
      <c r="BL19" s="390"/>
      <c r="BM19" s="390"/>
      <c r="BN19" s="390"/>
      <c r="BO19" s="390"/>
      <c r="BP19" s="390"/>
      <c r="BQ19" s="390"/>
      <c r="BR19" s="390"/>
      <c r="BS19" s="390"/>
      <c r="BT19" s="390"/>
      <c r="BU19" s="390"/>
      <c r="BV19" s="390"/>
      <c r="BW19" s="390"/>
      <c r="BX19" s="390"/>
      <c r="BY19" s="390"/>
      <c r="BZ19" s="390"/>
      <c r="CA19" s="390"/>
      <c r="CB19" s="390"/>
      <c r="CC19" s="390"/>
      <c r="CD19" s="390"/>
      <c r="CE19" s="390"/>
      <c r="CF19" s="390"/>
      <c r="CG19" s="390"/>
      <c r="CH19" s="390"/>
      <c r="CI19" s="390"/>
      <c r="CJ19" s="390"/>
      <c r="CK19" s="390"/>
      <c r="CL19" s="390"/>
      <c r="CM19" s="390"/>
      <c r="CN19" s="390"/>
      <c r="CO19" s="390"/>
      <c r="CP19" s="390"/>
      <c r="CQ19" s="390"/>
      <c r="CR19" s="390"/>
      <c r="CS19" s="390"/>
      <c r="CT19" s="390"/>
      <c r="CU19" s="390"/>
      <c r="CV19" s="390"/>
      <c r="CW19" s="390"/>
      <c r="CX19" s="390"/>
      <c r="CY19" s="390"/>
      <c r="CZ19" s="390"/>
      <c r="DA19" s="390"/>
      <c r="DB19" s="390"/>
      <c r="DC19" s="390"/>
      <c r="DD19" s="390"/>
      <c r="DE19" s="390"/>
      <c r="DF19" s="390"/>
      <c r="DG19" s="390"/>
      <c r="DH19" s="390"/>
      <c r="DI19" s="390"/>
      <c r="DJ19" s="390"/>
      <c r="DK19" s="390"/>
      <c r="DL19" s="390"/>
      <c r="DM19" s="390"/>
      <c r="DN19" s="390"/>
      <c r="DO19" s="390"/>
      <c r="DP19" s="390"/>
      <c r="DQ19" s="390"/>
      <c r="DR19" s="390"/>
      <c r="DS19" s="390"/>
      <c r="DT19" s="390"/>
      <c r="DU19" s="390"/>
      <c r="DV19" s="390"/>
      <c r="DW19" s="390"/>
      <c r="DX19" s="390"/>
      <c r="DY19" s="390"/>
      <c r="DZ19" s="390"/>
      <c r="EA19" s="390"/>
      <c r="EB19" s="390"/>
      <c r="EC19" s="390"/>
      <c r="ED19" s="390"/>
      <c r="EE19" s="390"/>
      <c r="EF19" s="390"/>
      <c r="EG19" s="390"/>
      <c r="EH19" s="390"/>
      <c r="EI19" s="390"/>
      <c r="EJ19" s="390"/>
      <c r="EK19" s="390"/>
      <c r="EL19" s="390"/>
      <c r="EM19" s="390"/>
      <c r="EN19" s="390"/>
      <c r="EO19" s="390"/>
      <c r="EP19" s="390"/>
      <c r="EQ19" s="390"/>
      <c r="ER19" s="390"/>
      <c r="ES19" s="390"/>
      <c r="ET19" s="390"/>
      <c r="EU19" s="390"/>
      <c r="EV19" s="390"/>
      <c r="EW19" s="390"/>
      <c r="EX19" s="390"/>
      <c r="EY19" s="390"/>
      <c r="EZ19" s="390"/>
      <c r="FA19" s="390"/>
      <c r="FB19" s="390"/>
      <c r="FC19" s="390"/>
      <c r="FD19" s="390"/>
      <c r="FE19" s="390"/>
      <c r="FF19" s="390"/>
      <c r="FG19" s="390"/>
      <c r="FH19" s="390"/>
      <c r="FI19" s="390"/>
      <c r="FJ19" s="390"/>
      <c r="FK19" s="390"/>
      <c r="FL19" s="390"/>
      <c r="FM19" s="390"/>
      <c r="FN19" s="390"/>
      <c r="FO19" s="390"/>
      <c r="FP19" s="390"/>
      <c r="FQ19" s="390"/>
      <c r="FR19" s="390"/>
      <c r="FS19" s="390"/>
      <c r="FT19" s="390"/>
      <c r="FU19" s="390"/>
      <c r="FV19" s="390"/>
      <c r="FW19" s="390"/>
      <c r="FX19" s="390"/>
      <c r="FY19" s="390"/>
      <c r="FZ19" s="390"/>
      <c r="GA19" s="390"/>
      <c r="GB19" s="390"/>
      <c r="GC19" s="390"/>
      <c r="GD19" s="390"/>
      <c r="GE19" s="390"/>
      <c r="GF19" s="390"/>
      <c r="GG19" s="390"/>
      <c r="GH19" s="390"/>
      <c r="GI19" s="390"/>
      <c r="GJ19" s="390"/>
      <c r="GK19" s="390"/>
      <c r="GL19" s="390"/>
      <c r="GM19" s="390"/>
      <c r="GN19" s="390"/>
      <c r="GO19" s="390"/>
      <c r="GP19" s="390"/>
      <c r="GQ19" s="390"/>
      <c r="GR19" s="390"/>
      <c r="GS19" s="390"/>
      <c r="GT19" s="390"/>
      <c r="GU19" s="390"/>
      <c r="GV19" s="390"/>
      <c r="GW19" s="390"/>
      <c r="GX19" s="390"/>
      <c r="GY19" s="390"/>
      <c r="GZ19" s="390"/>
      <c r="HA19" s="390"/>
      <c r="HB19" s="390"/>
      <c r="HC19" s="390"/>
      <c r="HD19" s="390"/>
      <c r="HE19" s="390"/>
      <c r="HF19" s="390"/>
      <c r="HG19" s="390"/>
      <c r="HH19" s="390"/>
      <c r="HI19" s="390"/>
      <c r="HJ19" s="390"/>
      <c r="HK19" s="390"/>
      <c r="HL19" s="390"/>
      <c r="HM19" s="390"/>
      <c r="HN19" s="390"/>
      <c r="HO19" s="390"/>
      <c r="HP19" s="390"/>
      <c r="HQ19" s="390"/>
      <c r="HR19" s="390"/>
      <c r="HS19" s="390"/>
      <c r="HT19" s="390"/>
      <c r="HU19" s="390"/>
      <c r="HV19" s="390"/>
      <c r="HW19" s="390"/>
      <c r="HX19" s="390"/>
      <c r="HY19" s="390"/>
      <c r="HZ19" s="390"/>
      <c r="IA19" s="390"/>
      <c r="IB19" s="390"/>
      <c r="IC19" s="390"/>
      <c r="ID19" s="390"/>
      <c r="IE19" s="390"/>
    </row>
    <row r="20" spans="1:239">
      <c r="A20" s="359"/>
      <c r="B20" s="347" t="s">
        <v>206</v>
      </c>
      <c r="C20" s="346">
        <v>110</v>
      </c>
      <c r="D20" s="348">
        <v>104</v>
      </c>
      <c r="E20" s="349">
        <v>113</v>
      </c>
      <c r="F20" s="350">
        <v>430.72</v>
      </c>
      <c r="G20" s="351">
        <v>150.16</v>
      </c>
      <c r="H20" s="351">
        <f t="shared" si="5"/>
        <v>580.88</v>
      </c>
      <c r="I20" s="351">
        <v>18.9</v>
      </c>
      <c r="J20" s="345">
        <f t="shared" si="6"/>
        <v>599.78</v>
      </c>
      <c r="K20" s="351">
        <v>113.76</v>
      </c>
      <c r="L20" s="351">
        <v>32.34</v>
      </c>
      <c r="M20" s="351"/>
      <c r="N20" s="351">
        <v>5.88</v>
      </c>
      <c r="O20" s="351">
        <v>7.9</v>
      </c>
      <c r="P20" s="351">
        <f t="shared" si="7"/>
        <v>159.88</v>
      </c>
      <c r="Q20" s="351"/>
      <c r="R20" s="413">
        <f t="shared" si="8"/>
        <v>759.66</v>
      </c>
      <c r="S20" s="415"/>
      <c r="T20" s="350">
        <v>513.73</v>
      </c>
      <c r="U20" s="413">
        <v>566.37</v>
      </c>
      <c r="V20" s="416"/>
      <c r="W20" s="390"/>
      <c r="X20" s="390"/>
      <c r="Y20" s="390"/>
      <c r="Z20" s="390"/>
      <c r="AA20" s="390"/>
      <c r="AB20" s="390"/>
      <c r="AC20" s="390"/>
      <c r="AD20" s="390"/>
      <c r="AE20" s="390"/>
      <c r="AF20" s="390"/>
      <c r="AG20" s="390"/>
      <c r="AH20" s="390"/>
      <c r="AI20" s="390"/>
      <c r="AJ20" s="390"/>
      <c r="AK20" s="390"/>
      <c r="AL20" s="390"/>
      <c r="AM20" s="390"/>
      <c r="AN20" s="390"/>
      <c r="AO20" s="390"/>
      <c r="AP20" s="390"/>
      <c r="AQ20" s="390"/>
      <c r="AR20" s="390"/>
      <c r="AS20" s="390"/>
      <c r="AT20" s="390"/>
      <c r="AU20" s="390"/>
      <c r="AV20" s="390"/>
      <c r="AW20" s="390"/>
      <c r="AX20" s="390"/>
      <c r="AY20" s="390"/>
      <c r="AZ20" s="390"/>
      <c r="BA20" s="390"/>
      <c r="BB20" s="390"/>
      <c r="BC20" s="390"/>
      <c r="BD20" s="390"/>
      <c r="BE20" s="390"/>
      <c r="BF20" s="390"/>
      <c r="BG20" s="390"/>
      <c r="BH20" s="390"/>
      <c r="BI20" s="390"/>
      <c r="BJ20" s="390"/>
      <c r="BK20" s="390"/>
      <c r="BL20" s="390"/>
      <c r="BM20" s="390"/>
      <c r="BN20" s="390"/>
      <c r="BO20" s="390"/>
      <c r="BP20" s="390"/>
      <c r="BQ20" s="390"/>
      <c r="BR20" s="390"/>
      <c r="BS20" s="390"/>
      <c r="BT20" s="390"/>
      <c r="BU20" s="390"/>
      <c r="BV20" s="390"/>
      <c r="BW20" s="390"/>
      <c r="BX20" s="390"/>
      <c r="BY20" s="390"/>
      <c r="BZ20" s="390"/>
      <c r="CA20" s="390"/>
      <c r="CB20" s="390"/>
      <c r="CC20" s="390"/>
      <c r="CD20" s="390"/>
      <c r="CE20" s="390"/>
      <c r="CF20" s="390"/>
      <c r="CG20" s="390"/>
      <c r="CH20" s="390"/>
      <c r="CI20" s="390"/>
      <c r="CJ20" s="390"/>
      <c r="CK20" s="390"/>
      <c r="CL20" s="390"/>
      <c r="CM20" s="390"/>
      <c r="CN20" s="390"/>
      <c r="CO20" s="390"/>
      <c r="CP20" s="390"/>
      <c r="CQ20" s="390"/>
      <c r="CR20" s="390"/>
      <c r="CS20" s="390"/>
      <c r="CT20" s="390"/>
      <c r="CU20" s="390"/>
      <c r="CV20" s="390"/>
      <c r="CW20" s="390"/>
      <c r="CX20" s="390"/>
      <c r="CY20" s="390"/>
      <c r="CZ20" s="390"/>
      <c r="DA20" s="390"/>
      <c r="DB20" s="390"/>
      <c r="DC20" s="390"/>
      <c r="DD20" s="390"/>
      <c r="DE20" s="390"/>
      <c r="DF20" s="390"/>
      <c r="DG20" s="390"/>
      <c r="DH20" s="390"/>
      <c r="DI20" s="390"/>
      <c r="DJ20" s="390"/>
      <c r="DK20" s="390"/>
      <c r="DL20" s="390"/>
      <c r="DM20" s="390"/>
      <c r="DN20" s="390"/>
      <c r="DO20" s="390"/>
      <c r="DP20" s="390"/>
      <c r="DQ20" s="390"/>
      <c r="DR20" s="390"/>
      <c r="DS20" s="390"/>
      <c r="DT20" s="390"/>
      <c r="DU20" s="390"/>
      <c r="DV20" s="390"/>
      <c r="DW20" s="390"/>
      <c r="DX20" s="390"/>
      <c r="DY20" s="390"/>
      <c r="DZ20" s="390"/>
      <c r="EA20" s="390"/>
      <c r="EB20" s="390"/>
      <c r="EC20" s="390"/>
      <c r="ED20" s="390"/>
      <c r="EE20" s="390"/>
      <c r="EF20" s="390"/>
      <c r="EG20" s="390"/>
      <c r="EH20" s="390"/>
      <c r="EI20" s="390"/>
      <c r="EJ20" s="390"/>
      <c r="EK20" s="390"/>
      <c r="EL20" s="390"/>
      <c r="EM20" s="390"/>
      <c r="EN20" s="390"/>
      <c r="EO20" s="390"/>
      <c r="EP20" s="390"/>
      <c r="EQ20" s="390"/>
      <c r="ER20" s="390"/>
      <c r="ES20" s="390"/>
      <c r="ET20" s="390"/>
      <c r="EU20" s="390"/>
      <c r="EV20" s="390"/>
      <c r="EW20" s="390"/>
      <c r="EX20" s="390"/>
      <c r="EY20" s="390"/>
      <c r="EZ20" s="390"/>
      <c r="FA20" s="390"/>
      <c r="FB20" s="390"/>
      <c r="FC20" s="390"/>
      <c r="FD20" s="390"/>
      <c r="FE20" s="390"/>
      <c r="FF20" s="390"/>
      <c r="FG20" s="390"/>
      <c r="FH20" s="390"/>
      <c r="FI20" s="390"/>
      <c r="FJ20" s="390"/>
      <c r="FK20" s="390"/>
      <c r="FL20" s="390"/>
      <c r="FM20" s="390"/>
      <c r="FN20" s="390"/>
      <c r="FO20" s="390"/>
      <c r="FP20" s="390"/>
      <c r="FQ20" s="390"/>
      <c r="FR20" s="390"/>
      <c r="FS20" s="390"/>
      <c r="FT20" s="390"/>
      <c r="FU20" s="390"/>
      <c r="FV20" s="390"/>
      <c r="FW20" s="390"/>
      <c r="FX20" s="390"/>
      <c r="FY20" s="390"/>
      <c r="FZ20" s="390"/>
      <c r="GA20" s="390"/>
      <c r="GB20" s="390"/>
      <c r="GC20" s="390"/>
      <c r="GD20" s="390"/>
      <c r="GE20" s="390"/>
      <c r="GF20" s="390"/>
      <c r="GG20" s="390"/>
      <c r="GH20" s="390"/>
      <c r="GI20" s="390"/>
      <c r="GJ20" s="390"/>
      <c r="GK20" s="390"/>
      <c r="GL20" s="390"/>
      <c r="GM20" s="390"/>
      <c r="GN20" s="390"/>
      <c r="GO20" s="390"/>
      <c r="GP20" s="390"/>
      <c r="GQ20" s="390"/>
      <c r="GR20" s="390"/>
      <c r="GS20" s="390"/>
      <c r="GT20" s="390"/>
      <c r="GU20" s="390"/>
      <c r="GV20" s="390"/>
      <c r="GW20" s="390"/>
      <c r="GX20" s="390"/>
      <c r="GY20" s="390"/>
      <c r="GZ20" s="390"/>
      <c r="HA20" s="390"/>
      <c r="HB20" s="390"/>
      <c r="HC20" s="390"/>
      <c r="HD20" s="390"/>
      <c r="HE20" s="390"/>
      <c r="HF20" s="390"/>
      <c r="HG20" s="390"/>
      <c r="HH20" s="390"/>
      <c r="HI20" s="390"/>
      <c r="HJ20" s="390"/>
      <c r="HK20" s="390"/>
      <c r="HL20" s="390"/>
      <c r="HM20" s="390"/>
      <c r="HN20" s="390"/>
      <c r="HO20" s="390"/>
      <c r="HP20" s="390"/>
      <c r="HQ20" s="390"/>
      <c r="HR20" s="390"/>
      <c r="HS20" s="390"/>
      <c r="HT20" s="390"/>
      <c r="HU20" s="390"/>
      <c r="HV20" s="390"/>
      <c r="HW20" s="390"/>
      <c r="HX20" s="390"/>
      <c r="HY20" s="390"/>
      <c r="HZ20" s="390"/>
      <c r="IA20" s="390"/>
      <c r="IB20" s="390"/>
      <c r="IC20" s="390"/>
      <c r="ID20" s="390"/>
      <c r="IE20" s="390"/>
    </row>
    <row r="21" spans="1:239">
      <c r="A21" s="359"/>
      <c r="B21" s="347" t="s">
        <v>207</v>
      </c>
      <c r="C21" s="346">
        <v>26</v>
      </c>
      <c r="D21" s="348">
        <v>16</v>
      </c>
      <c r="E21" s="349">
        <v>7</v>
      </c>
      <c r="F21" s="350">
        <v>22.98</v>
      </c>
      <c r="G21" s="351">
        <v>9.54</v>
      </c>
      <c r="H21" s="351">
        <f t="shared" si="5"/>
        <v>32.52</v>
      </c>
      <c r="I21" s="351">
        <v>7</v>
      </c>
      <c r="J21" s="345">
        <f t="shared" si="6"/>
        <v>39.52</v>
      </c>
      <c r="K21" s="351">
        <v>7.05</v>
      </c>
      <c r="L21" s="351">
        <v>2.01</v>
      </c>
      <c r="M21" s="351"/>
      <c r="N21" s="351">
        <v>0.36</v>
      </c>
      <c r="O21" s="351">
        <v>0.49</v>
      </c>
      <c r="P21" s="351">
        <f t="shared" si="7"/>
        <v>9.91</v>
      </c>
      <c r="Q21" s="351"/>
      <c r="R21" s="413">
        <f t="shared" si="8"/>
        <v>49.43</v>
      </c>
      <c r="S21" s="415"/>
      <c r="T21" s="350">
        <v>119.42</v>
      </c>
      <c r="U21" s="413">
        <v>96.56</v>
      </c>
      <c r="V21" s="416"/>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0"/>
      <c r="AU21" s="390"/>
      <c r="AV21" s="390"/>
      <c r="AW21" s="390"/>
      <c r="AX21" s="390"/>
      <c r="AY21" s="390"/>
      <c r="AZ21" s="390"/>
      <c r="BA21" s="390"/>
      <c r="BB21" s="390"/>
      <c r="BC21" s="390"/>
      <c r="BD21" s="390"/>
      <c r="BE21" s="390"/>
      <c r="BF21" s="390"/>
      <c r="BG21" s="390"/>
      <c r="BH21" s="390"/>
      <c r="BI21" s="390"/>
      <c r="BJ21" s="390"/>
      <c r="BK21" s="390"/>
      <c r="BL21" s="390"/>
      <c r="BM21" s="390"/>
      <c r="BN21" s="390"/>
      <c r="BO21" s="390"/>
      <c r="BP21" s="390"/>
      <c r="BQ21" s="390"/>
      <c r="BR21" s="390"/>
      <c r="BS21" s="390"/>
      <c r="BT21" s="390"/>
      <c r="BU21" s="390"/>
      <c r="BV21" s="390"/>
      <c r="BW21" s="390"/>
      <c r="BX21" s="390"/>
      <c r="BY21" s="390"/>
      <c r="BZ21" s="390"/>
      <c r="CA21" s="390"/>
      <c r="CB21" s="390"/>
      <c r="CC21" s="390"/>
      <c r="CD21" s="390"/>
      <c r="CE21" s="390"/>
      <c r="CF21" s="390"/>
      <c r="CG21" s="390"/>
      <c r="CH21" s="390"/>
      <c r="CI21" s="390"/>
      <c r="CJ21" s="390"/>
      <c r="CK21" s="390"/>
      <c r="CL21" s="390"/>
      <c r="CM21" s="390"/>
      <c r="CN21" s="390"/>
      <c r="CO21" s="390"/>
      <c r="CP21" s="390"/>
      <c r="CQ21" s="390"/>
      <c r="CR21" s="390"/>
      <c r="CS21" s="390"/>
      <c r="CT21" s="390"/>
      <c r="CU21" s="390"/>
      <c r="CV21" s="390"/>
      <c r="CW21" s="390"/>
      <c r="CX21" s="390"/>
      <c r="CY21" s="390"/>
      <c r="CZ21" s="390"/>
      <c r="DA21" s="390"/>
      <c r="DB21" s="390"/>
      <c r="DC21" s="390"/>
      <c r="DD21" s="390"/>
      <c r="DE21" s="390"/>
      <c r="DF21" s="390"/>
      <c r="DG21" s="390"/>
      <c r="DH21" s="390"/>
      <c r="DI21" s="390"/>
      <c r="DJ21" s="390"/>
      <c r="DK21" s="390"/>
      <c r="DL21" s="390"/>
      <c r="DM21" s="390"/>
      <c r="DN21" s="390"/>
      <c r="DO21" s="390"/>
      <c r="DP21" s="390"/>
      <c r="DQ21" s="390"/>
      <c r="DR21" s="390"/>
      <c r="DS21" s="390"/>
      <c r="DT21" s="390"/>
      <c r="DU21" s="390"/>
      <c r="DV21" s="390"/>
      <c r="DW21" s="390"/>
      <c r="DX21" s="390"/>
      <c r="DY21" s="390"/>
      <c r="DZ21" s="390"/>
      <c r="EA21" s="390"/>
      <c r="EB21" s="390"/>
      <c r="EC21" s="390"/>
      <c r="ED21" s="390"/>
      <c r="EE21" s="390"/>
      <c r="EF21" s="390"/>
      <c r="EG21" s="390"/>
      <c r="EH21" s="390"/>
      <c r="EI21" s="390"/>
      <c r="EJ21" s="390"/>
      <c r="EK21" s="390"/>
      <c r="EL21" s="390"/>
      <c r="EM21" s="390"/>
      <c r="EN21" s="390"/>
      <c r="EO21" s="390"/>
      <c r="EP21" s="390"/>
      <c r="EQ21" s="390"/>
      <c r="ER21" s="390"/>
      <c r="ES21" s="390"/>
      <c r="ET21" s="390"/>
      <c r="EU21" s="390"/>
      <c r="EV21" s="390"/>
      <c r="EW21" s="390"/>
      <c r="EX21" s="390"/>
      <c r="EY21" s="390"/>
      <c r="EZ21" s="390"/>
      <c r="FA21" s="390"/>
      <c r="FB21" s="390"/>
      <c r="FC21" s="390"/>
      <c r="FD21" s="390"/>
      <c r="FE21" s="390"/>
      <c r="FF21" s="390"/>
      <c r="FG21" s="390"/>
      <c r="FH21" s="390"/>
      <c r="FI21" s="390"/>
      <c r="FJ21" s="390"/>
      <c r="FK21" s="390"/>
      <c r="FL21" s="390"/>
      <c r="FM21" s="390"/>
      <c r="FN21" s="390"/>
      <c r="FO21" s="390"/>
      <c r="FP21" s="390"/>
      <c r="FQ21" s="390"/>
      <c r="FR21" s="390"/>
      <c r="FS21" s="390"/>
      <c r="FT21" s="390"/>
      <c r="FU21" s="390"/>
      <c r="FV21" s="390"/>
      <c r="FW21" s="390"/>
      <c r="FX21" s="390"/>
      <c r="FY21" s="390"/>
      <c r="FZ21" s="390"/>
      <c r="GA21" s="390"/>
      <c r="GB21" s="390"/>
      <c r="GC21" s="390"/>
      <c r="GD21" s="390"/>
      <c r="GE21" s="390"/>
      <c r="GF21" s="390"/>
      <c r="GG21" s="390"/>
      <c r="GH21" s="390"/>
      <c r="GI21" s="390"/>
      <c r="GJ21" s="390"/>
      <c r="GK21" s="390"/>
      <c r="GL21" s="390"/>
      <c r="GM21" s="390"/>
      <c r="GN21" s="390"/>
      <c r="GO21" s="390"/>
      <c r="GP21" s="390"/>
      <c r="GQ21" s="390"/>
      <c r="GR21" s="390"/>
      <c r="GS21" s="390"/>
      <c r="GT21" s="390"/>
      <c r="GU21" s="390"/>
      <c r="GV21" s="390"/>
      <c r="GW21" s="390"/>
      <c r="GX21" s="390"/>
      <c r="GY21" s="390"/>
      <c r="GZ21" s="390"/>
      <c r="HA21" s="390"/>
      <c r="HB21" s="390"/>
      <c r="HC21" s="390"/>
      <c r="HD21" s="390"/>
      <c r="HE21" s="390"/>
      <c r="HF21" s="390"/>
      <c r="HG21" s="390"/>
      <c r="HH21" s="390"/>
      <c r="HI21" s="390"/>
      <c r="HJ21" s="390"/>
      <c r="HK21" s="390"/>
      <c r="HL21" s="390"/>
      <c r="HM21" s="390"/>
      <c r="HN21" s="390"/>
      <c r="HO21" s="390"/>
      <c r="HP21" s="390"/>
      <c r="HQ21" s="390"/>
      <c r="HR21" s="390"/>
      <c r="HS21" s="390"/>
      <c r="HT21" s="390"/>
      <c r="HU21" s="390"/>
      <c r="HV21" s="390"/>
      <c r="HW21" s="390"/>
      <c r="HX21" s="390"/>
      <c r="HY21" s="390"/>
      <c r="HZ21" s="390"/>
      <c r="IA21" s="390"/>
      <c r="IB21" s="390"/>
      <c r="IC21" s="390"/>
      <c r="ID21" s="390"/>
      <c r="IE21" s="390"/>
    </row>
    <row r="22" spans="1:239">
      <c r="A22" s="359"/>
      <c r="B22" s="347" t="s">
        <v>208</v>
      </c>
      <c r="C22" s="346">
        <v>66</v>
      </c>
      <c r="D22" s="348">
        <v>71</v>
      </c>
      <c r="E22" s="349">
        <v>77</v>
      </c>
      <c r="F22" s="350">
        <v>291.92</v>
      </c>
      <c r="G22" s="351">
        <v>108.22</v>
      </c>
      <c r="H22" s="351">
        <f t="shared" si="5"/>
        <v>400.14</v>
      </c>
      <c r="I22" s="351">
        <v>13.12</v>
      </c>
      <c r="J22" s="345">
        <f t="shared" si="6"/>
        <v>413.26</v>
      </c>
      <c r="K22" s="351">
        <v>77.54</v>
      </c>
      <c r="L22" s="351">
        <v>22.04</v>
      </c>
      <c r="M22" s="351"/>
      <c r="N22" s="351">
        <v>4.01</v>
      </c>
      <c r="O22" s="351">
        <v>5.39</v>
      </c>
      <c r="P22" s="351">
        <f t="shared" si="7"/>
        <v>108.98</v>
      </c>
      <c r="Q22" s="351"/>
      <c r="R22" s="413">
        <f t="shared" si="8"/>
        <v>522.24</v>
      </c>
      <c r="S22" s="415"/>
      <c r="T22" s="350">
        <v>411.88</v>
      </c>
      <c r="U22" s="413">
        <v>512.85</v>
      </c>
      <c r="V22" s="416"/>
      <c r="W22" s="390"/>
      <c r="X22" s="390"/>
      <c r="Y22" s="390"/>
      <c r="Z22" s="390"/>
      <c r="AA22" s="390"/>
      <c r="AB22" s="390"/>
      <c r="AC22" s="390"/>
      <c r="AD22" s="390"/>
      <c r="AE22" s="390"/>
      <c r="AF22" s="390"/>
      <c r="AG22" s="390"/>
      <c r="AH22" s="390"/>
      <c r="AI22" s="390"/>
      <c r="AJ22" s="390"/>
      <c r="AK22" s="390"/>
      <c r="AL22" s="390"/>
      <c r="AM22" s="390"/>
      <c r="AN22" s="390"/>
      <c r="AO22" s="390"/>
      <c r="AP22" s="390"/>
      <c r="AQ22" s="390"/>
      <c r="AR22" s="390"/>
      <c r="AS22" s="390"/>
      <c r="AT22" s="390"/>
      <c r="AU22" s="390"/>
      <c r="AV22" s="390"/>
      <c r="AW22" s="390"/>
      <c r="AX22" s="390"/>
      <c r="AY22" s="390"/>
      <c r="AZ22" s="390"/>
      <c r="BA22" s="390"/>
      <c r="BB22" s="390"/>
      <c r="BC22" s="390"/>
      <c r="BD22" s="390"/>
      <c r="BE22" s="390"/>
      <c r="BF22" s="390"/>
      <c r="BG22" s="390"/>
      <c r="BH22" s="390"/>
      <c r="BI22" s="390"/>
      <c r="BJ22" s="390"/>
      <c r="BK22" s="390"/>
      <c r="BL22" s="390"/>
      <c r="BM22" s="390"/>
      <c r="BN22" s="390"/>
      <c r="BO22" s="390"/>
      <c r="BP22" s="390"/>
      <c r="BQ22" s="390"/>
      <c r="BR22" s="390"/>
      <c r="BS22" s="390"/>
      <c r="BT22" s="390"/>
      <c r="BU22" s="390"/>
      <c r="BV22" s="390"/>
      <c r="BW22" s="390"/>
      <c r="BX22" s="390"/>
      <c r="BY22" s="390"/>
      <c r="BZ22" s="390"/>
      <c r="CA22" s="390"/>
      <c r="CB22" s="390"/>
      <c r="CC22" s="390"/>
      <c r="CD22" s="390"/>
      <c r="CE22" s="390"/>
      <c r="CF22" s="390"/>
      <c r="CG22" s="390"/>
      <c r="CH22" s="390"/>
      <c r="CI22" s="390"/>
      <c r="CJ22" s="390"/>
      <c r="CK22" s="390"/>
      <c r="CL22" s="390"/>
      <c r="CM22" s="390"/>
      <c r="CN22" s="390"/>
      <c r="CO22" s="390"/>
      <c r="CP22" s="390"/>
      <c r="CQ22" s="390"/>
      <c r="CR22" s="390"/>
      <c r="CS22" s="390"/>
      <c r="CT22" s="390"/>
      <c r="CU22" s="390"/>
      <c r="CV22" s="390"/>
      <c r="CW22" s="390"/>
      <c r="CX22" s="390"/>
      <c r="CY22" s="390"/>
      <c r="CZ22" s="390"/>
      <c r="DA22" s="390"/>
      <c r="DB22" s="390"/>
      <c r="DC22" s="390"/>
      <c r="DD22" s="390"/>
      <c r="DE22" s="390"/>
      <c r="DF22" s="390"/>
      <c r="DG22" s="390"/>
      <c r="DH22" s="390"/>
      <c r="DI22" s="390"/>
      <c r="DJ22" s="390"/>
      <c r="DK22" s="390"/>
      <c r="DL22" s="390"/>
      <c r="DM22" s="390"/>
      <c r="DN22" s="390"/>
      <c r="DO22" s="390"/>
      <c r="DP22" s="390"/>
      <c r="DQ22" s="390"/>
      <c r="DR22" s="390"/>
      <c r="DS22" s="390"/>
      <c r="DT22" s="390"/>
      <c r="DU22" s="390"/>
      <c r="DV22" s="390"/>
      <c r="DW22" s="390"/>
      <c r="DX22" s="390"/>
      <c r="DY22" s="390"/>
      <c r="DZ22" s="390"/>
      <c r="EA22" s="390"/>
      <c r="EB22" s="390"/>
      <c r="EC22" s="390"/>
      <c r="ED22" s="390"/>
      <c r="EE22" s="390"/>
      <c r="EF22" s="390"/>
      <c r="EG22" s="390"/>
      <c r="EH22" s="390"/>
      <c r="EI22" s="390"/>
      <c r="EJ22" s="390"/>
      <c r="EK22" s="390"/>
      <c r="EL22" s="390"/>
      <c r="EM22" s="390"/>
      <c r="EN22" s="390"/>
      <c r="EO22" s="390"/>
      <c r="EP22" s="390"/>
      <c r="EQ22" s="390"/>
      <c r="ER22" s="390"/>
      <c r="ES22" s="390"/>
      <c r="ET22" s="390"/>
      <c r="EU22" s="390"/>
      <c r="EV22" s="390"/>
      <c r="EW22" s="390"/>
      <c r="EX22" s="390"/>
      <c r="EY22" s="390"/>
      <c r="EZ22" s="390"/>
      <c r="FA22" s="390"/>
      <c r="FB22" s="390"/>
      <c r="FC22" s="390"/>
      <c r="FD22" s="390"/>
      <c r="FE22" s="390"/>
      <c r="FF22" s="390"/>
      <c r="FG22" s="390"/>
      <c r="FH22" s="390"/>
      <c r="FI22" s="390"/>
      <c r="FJ22" s="390"/>
      <c r="FK22" s="390"/>
      <c r="FL22" s="390"/>
      <c r="FM22" s="390"/>
      <c r="FN22" s="390"/>
      <c r="FO22" s="390"/>
      <c r="FP22" s="390"/>
      <c r="FQ22" s="390"/>
      <c r="FR22" s="390"/>
      <c r="FS22" s="390"/>
      <c r="FT22" s="390"/>
      <c r="FU22" s="390"/>
      <c r="FV22" s="390"/>
      <c r="FW22" s="390"/>
      <c r="FX22" s="390"/>
      <c r="FY22" s="390"/>
      <c r="FZ22" s="390"/>
      <c r="GA22" s="390"/>
      <c r="GB22" s="390"/>
      <c r="GC22" s="390"/>
      <c r="GD22" s="390"/>
      <c r="GE22" s="390"/>
      <c r="GF22" s="390"/>
      <c r="GG22" s="390"/>
      <c r="GH22" s="390"/>
      <c r="GI22" s="390"/>
      <c r="GJ22" s="390"/>
      <c r="GK22" s="390"/>
      <c r="GL22" s="390"/>
      <c r="GM22" s="390"/>
      <c r="GN22" s="390"/>
      <c r="GO22" s="390"/>
      <c r="GP22" s="390"/>
      <c r="GQ22" s="390"/>
      <c r="GR22" s="390"/>
      <c r="GS22" s="390"/>
      <c r="GT22" s="390"/>
      <c r="GU22" s="390"/>
      <c r="GV22" s="390"/>
      <c r="GW22" s="390"/>
      <c r="GX22" s="390"/>
      <c r="GY22" s="390"/>
      <c r="GZ22" s="390"/>
      <c r="HA22" s="390"/>
      <c r="HB22" s="390"/>
      <c r="HC22" s="390"/>
      <c r="HD22" s="390"/>
      <c r="HE22" s="390"/>
      <c r="HF22" s="390"/>
      <c r="HG22" s="390"/>
      <c r="HH22" s="390"/>
      <c r="HI22" s="390"/>
      <c r="HJ22" s="390"/>
      <c r="HK22" s="390"/>
      <c r="HL22" s="390"/>
      <c r="HM22" s="390"/>
      <c r="HN22" s="390"/>
      <c r="HO22" s="390"/>
      <c r="HP22" s="390"/>
      <c r="HQ22" s="390"/>
      <c r="HR22" s="390"/>
      <c r="HS22" s="390"/>
      <c r="HT22" s="390"/>
      <c r="HU22" s="390"/>
      <c r="HV22" s="390"/>
      <c r="HW22" s="390"/>
      <c r="HX22" s="390"/>
      <c r="HY22" s="390"/>
      <c r="HZ22" s="390"/>
      <c r="IA22" s="390"/>
      <c r="IB22" s="390"/>
      <c r="IC22" s="390"/>
      <c r="ID22" s="390"/>
      <c r="IE22" s="390"/>
    </row>
    <row r="23" spans="1:239">
      <c r="A23" s="359"/>
      <c r="B23" s="347" t="s">
        <v>209</v>
      </c>
      <c r="C23" s="346"/>
      <c r="D23" s="348"/>
      <c r="E23" s="349"/>
      <c r="F23" s="350"/>
      <c r="G23" s="351"/>
      <c r="H23" s="351">
        <f t="shared" si="5"/>
        <v>0</v>
      </c>
      <c r="I23" s="351"/>
      <c r="J23" s="345">
        <f t="shared" si="6"/>
        <v>0</v>
      </c>
      <c r="K23" s="351"/>
      <c r="L23" s="351"/>
      <c r="M23" s="351"/>
      <c r="N23" s="351"/>
      <c r="O23" s="351"/>
      <c r="P23" s="351">
        <f t="shared" si="7"/>
        <v>0</v>
      </c>
      <c r="Q23" s="351"/>
      <c r="R23" s="413">
        <f t="shared" si="8"/>
        <v>0</v>
      </c>
      <c r="S23" s="415"/>
      <c r="T23" s="350"/>
      <c r="U23" s="413"/>
      <c r="V23" s="416"/>
      <c r="W23" s="390"/>
      <c r="X23" s="390"/>
      <c r="Y23" s="390"/>
      <c r="Z23" s="390"/>
      <c r="AA23" s="390"/>
      <c r="AB23" s="390"/>
      <c r="AC23" s="390"/>
      <c r="AD23" s="390"/>
      <c r="AE23" s="390"/>
      <c r="AF23" s="390"/>
      <c r="AG23" s="390"/>
      <c r="AH23" s="390"/>
      <c r="AI23" s="390"/>
      <c r="AJ23" s="390"/>
      <c r="AK23" s="390"/>
      <c r="AL23" s="390"/>
      <c r="AM23" s="390"/>
      <c r="AN23" s="390"/>
      <c r="AO23" s="390"/>
      <c r="AP23" s="390"/>
      <c r="AQ23" s="390"/>
      <c r="AR23" s="390"/>
      <c r="AS23" s="390"/>
      <c r="AT23" s="390"/>
      <c r="AU23" s="390"/>
      <c r="AV23" s="390"/>
      <c r="AW23" s="390"/>
      <c r="AX23" s="390"/>
      <c r="AY23" s="390"/>
      <c r="AZ23" s="390"/>
      <c r="BA23" s="390"/>
      <c r="BB23" s="390"/>
      <c r="BC23" s="390"/>
      <c r="BD23" s="390"/>
      <c r="BE23" s="390"/>
      <c r="BF23" s="390"/>
      <c r="BG23" s="390"/>
      <c r="BH23" s="390"/>
      <c r="BI23" s="390"/>
      <c r="BJ23" s="390"/>
      <c r="BK23" s="390"/>
      <c r="BL23" s="390"/>
      <c r="BM23" s="390"/>
      <c r="BN23" s="390"/>
      <c r="BO23" s="390"/>
      <c r="BP23" s="390"/>
      <c r="BQ23" s="390"/>
      <c r="BR23" s="390"/>
      <c r="BS23" s="390"/>
      <c r="BT23" s="390"/>
      <c r="BU23" s="390"/>
      <c r="BV23" s="390"/>
      <c r="BW23" s="390"/>
      <c r="BX23" s="390"/>
      <c r="BY23" s="390"/>
      <c r="BZ23" s="390"/>
      <c r="CA23" s="390"/>
      <c r="CB23" s="390"/>
      <c r="CC23" s="390"/>
      <c r="CD23" s="390"/>
      <c r="CE23" s="390"/>
      <c r="CF23" s="390"/>
      <c r="CG23" s="390"/>
      <c r="CH23" s="390"/>
      <c r="CI23" s="390"/>
      <c r="CJ23" s="390"/>
      <c r="CK23" s="390"/>
      <c r="CL23" s="390"/>
      <c r="CM23" s="390"/>
      <c r="CN23" s="390"/>
      <c r="CO23" s="390"/>
      <c r="CP23" s="390"/>
      <c r="CQ23" s="390"/>
      <c r="CR23" s="390"/>
      <c r="CS23" s="390"/>
      <c r="CT23" s="390"/>
      <c r="CU23" s="390"/>
      <c r="CV23" s="390"/>
      <c r="CW23" s="390"/>
      <c r="CX23" s="390"/>
      <c r="CY23" s="390"/>
      <c r="CZ23" s="390"/>
      <c r="DA23" s="390"/>
      <c r="DB23" s="390"/>
      <c r="DC23" s="390"/>
      <c r="DD23" s="390"/>
      <c r="DE23" s="390"/>
      <c r="DF23" s="390"/>
      <c r="DG23" s="390"/>
      <c r="DH23" s="390"/>
      <c r="DI23" s="390"/>
      <c r="DJ23" s="390"/>
      <c r="DK23" s="390"/>
      <c r="DL23" s="390"/>
      <c r="DM23" s="390"/>
      <c r="DN23" s="390"/>
      <c r="DO23" s="390"/>
      <c r="DP23" s="390"/>
      <c r="DQ23" s="390"/>
      <c r="DR23" s="390"/>
      <c r="DS23" s="390"/>
      <c r="DT23" s="390"/>
      <c r="DU23" s="390"/>
      <c r="DV23" s="390"/>
      <c r="DW23" s="390"/>
      <c r="DX23" s="390"/>
      <c r="DY23" s="390"/>
      <c r="DZ23" s="390"/>
      <c r="EA23" s="390"/>
      <c r="EB23" s="390"/>
      <c r="EC23" s="390"/>
      <c r="ED23" s="390"/>
      <c r="EE23" s="390"/>
      <c r="EF23" s="390"/>
      <c r="EG23" s="390"/>
      <c r="EH23" s="390"/>
      <c r="EI23" s="390"/>
      <c r="EJ23" s="390"/>
      <c r="EK23" s="390"/>
      <c r="EL23" s="390"/>
      <c r="EM23" s="390"/>
      <c r="EN23" s="390"/>
      <c r="EO23" s="390"/>
      <c r="EP23" s="390"/>
      <c r="EQ23" s="390"/>
      <c r="ER23" s="390"/>
      <c r="ES23" s="390"/>
      <c r="ET23" s="390"/>
      <c r="EU23" s="390"/>
      <c r="EV23" s="390"/>
      <c r="EW23" s="390"/>
      <c r="EX23" s="390"/>
      <c r="EY23" s="390"/>
      <c r="EZ23" s="390"/>
      <c r="FA23" s="390"/>
      <c r="FB23" s="390"/>
      <c r="FC23" s="390"/>
      <c r="FD23" s="390"/>
      <c r="FE23" s="390"/>
      <c r="FF23" s="390"/>
      <c r="FG23" s="390"/>
      <c r="FH23" s="390"/>
      <c r="FI23" s="390"/>
      <c r="FJ23" s="390"/>
      <c r="FK23" s="390"/>
      <c r="FL23" s="390"/>
      <c r="FM23" s="390"/>
      <c r="FN23" s="390"/>
      <c r="FO23" s="390"/>
      <c r="FP23" s="390"/>
      <c r="FQ23" s="390"/>
      <c r="FR23" s="390"/>
      <c r="FS23" s="390"/>
      <c r="FT23" s="390"/>
      <c r="FU23" s="390"/>
      <c r="FV23" s="390"/>
      <c r="FW23" s="390"/>
      <c r="FX23" s="390"/>
      <c r="FY23" s="390"/>
      <c r="FZ23" s="390"/>
      <c r="GA23" s="390"/>
      <c r="GB23" s="390"/>
      <c r="GC23" s="390"/>
      <c r="GD23" s="390"/>
      <c r="GE23" s="390"/>
      <c r="GF23" s="390"/>
      <c r="GG23" s="390"/>
      <c r="GH23" s="390"/>
      <c r="GI23" s="390"/>
      <c r="GJ23" s="390"/>
      <c r="GK23" s="390"/>
      <c r="GL23" s="390"/>
      <c r="GM23" s="390"/>
      <c r="GN23" s="390"/>
      <c r="GO23" s="390"/>
      <c r="GP23" s="390"/>
      <c r="GQ23" s="390"/>
      <c r="GR23" s="390"/>
      <c r="GS23" s="390"/>
      <c r="GT23" s="390"/>
      <c r="GU23" s="390"/>
      <c r="GV23" s="390"/>
      <c r="GW23" s="390"/>
      <c r="GX23" s="390"/>
      <c r="GY23" s="390"/>
      <c r="GZ23" s="390"/>
      <c r="HA23" s="390"/>
      <c r="HB23" s="390"/>
      <c r="HC23" s="390"/>
      <c r="HD23" s="390"/>
      <c r="HE23" s="390"/>
      <c r="HF23" s="390"/>
      <c r="HG23" s="390"/>
      <c r="HH23" s="390"/>
      <c r="HI23" s="390"/>
      <c r="HJ23" s="390"/>
      <c r="HK23" s="390"/>
      <c r="HL23" s="390"/>
      <c r="HM23" s="390"/>
      <c r="HN23" s="390"/>
      <c r="HO23" s="390"/>
      <c r="HP23" s="390"/>
      <c r="HQ23" s="390"/>
      <c r="HR23" s="390"/>
      <c r="HS23" s="390"/>
      <c r="HT23" s="390"/>
      <c r="HU23" s="390"/>
      <c r="HV23" s="390"/>
      <c r="HW23" s="390"/>
      <c r="HX23" s="390"/>
      <c r="HY23" s="390"/>
      <c r="HZ23" s="390"/>
      <c r="IA23" s="390"/>
      <c r="IB23" s="390"/>
      <c r="IC23" s="390"/>
      <c r="ID23" s="390"/>
      <c r="IE23" s="390"/>
    </row>
    <row r="24" spans="1:239">
      <c r="A24" s="359"/>
      <c r="B24" s="347" t="s">
        <v>210</v>
      </c>
      <c r="C24" s="346">
        <v>123</v>
      </c>
      <c r="D24" s="348">
        <v>111</v>
      </c>
      <c r="E24" s="349">
        <v>110</v>
      </c>
      <c r="F24" s="350">
        <v>443.02</v>
      </c>
      <c r="G24" s="351">
        <v>153.95</v>
      </c>
      <c r="H24" s="351">
        <f t="shared" si="5"/>
        <v>596.97</v>
      </c>
      <c r="I24" s="351">
        <v>9.1</v>
      </c>
      <c r="J24" s="345">
        <f t="shared" si="6"/>
        <v>606.07</v>
      </c>
      <c r="K24" s="351">
        <v>110.77</v>
      </c>
      <c r="L24" s="351">
        <v>31.48</v>
      </c>
      <c r="M24" s="351"/>
      <c r="N24" s="351">
        <v>5.9</v>
      </c>
      <c r="O24" s="351">
        <v>7.7</v>
      </c>
      <c r="P24" s="351">
        <f t="shared" si="7"/>
        <v>155.85</v>
      </c>
      <c r="Q24" s="351"/>
      <c r="R24" s="413">
        <f t="shared" si="8"/>
        <v>761.92</v>
      </c>
      <c r="S24" s="415"/>
      <c r="T24" s="350">
        <f>614.54+48.85</f>
        <v>663.39</v>
      </c>
      <c r="U24" s="413">
        <v>909.14</v>
      </c>
      <c r="V24" s="416"/>
      <c r="W24" s="390"/>
      <c r="X24" s="390"/>
      <c r="Y24" s="390"/>
      <c r="Z24" s="390"/>
      <c r="AA24" s="390"/>
      <c r="AB24" s="390"/>
      <c r="AC24" s="390"/>
      <c r="AD24" s="390"/>
      <c r="AE24" s="390"/>
      <c r="AF24" s="390"/>
      <c r="AG24" s="390"/>
      <c r="AH24" s="390"/>
      <c r="AI24" s="390"/>
      <c r="AJ24" s="390"/>
      <c r="AK24" s="390"/>
      <c r="AL24" s="390"/>
      <c r="AM24" s="390"/>
      <c r="AN24" s="390"/>
      <c r="AO24" s="390"/>
      <c r="AP24" s="390"/>
      <c r="AQ24" s="390"/>
      <c r="AR24" s="390"/>
      <c r="AS24" s="390"/>
      <c r="AT24" s="390"/>
      <c r="AU24" s="390"/>
      <c r="AV24" s="390"/>
      <c r="AW24" s="390"/>
      <c r="AX24" s="390"/>
      <c r="AY24" s="390"/>
      <c r="AZ24" s="390"/>
      <c r="BA24" s="390"/>
      <c r="BB24" s="390"/>
      <c r="BC24" s="390"/>
      <c r="BD24" s="390"/>
      <c r="BE24" s="390"/>
      <c r="BF24" s="390"/>
      <c r="BG24" s="390"/>
      <c r="BH24" s="390"/>
      <c r="BI24" s="390"/>
      <c r="BJ24" s="390"/>
      <c r="BK24" s="390"/>
      <c r="BL24" s="390"/>
      <c r="BM24" s="390"/>
      <c r="BN24" s="390"/>
      <c r="BO24" s="390"/>
      <c r="BP24" s="390"/>
      <c r="BQ24" s="390"/>
      <c r="BR24" s="390"/>
      <c r="BS24" s="390"/>
      <c r="BT24" s="390"/>
      <c r="BU24" s="390"/>
      <c r="BV24" s="390"/>
      <c r="BW24" s="390"/>
      <c r="BX24" s="390"/>
      <c r="BY24" s="390"/>
      <c r="BZ24" s="390"/>
      <c r="CA24" s="390"/>
      <c r="CB24" s="390"/>
      <c r="CC24" s="390"/>
      <c r="CD24" s="390"/>
      <c r="CE24" s="390"/>
      <c r="CF24" s="390"/>
      <c r="CG24" s="390"/>
      <c r="CH24" s="390"/>
      <c r="CI24" s="390"/>
      <c r="CJ24" s="390"/>
      <c r="CK24" s="390"/>
      <c r="CL24" s="390"/>
      <c r="CM24" s="390"/>
      <c r="CN24" s="390"/>
      <c r="CO24" s="390"/>
      <c r="CP24" s="390"/>
      <c r="CQ24" s="390"/>
      <c r="CR24" s="390"/>
      <c r="CS24" s="390"/>
      <c r="CT24" s="390"/>
      <c r="CU24" s="390"/>
      <c r="CV24" s="390"/>
      <c r="CW24" s="390"/>
      <c r="CX24" s="390"/>
      <c r="CY24" s="390"/>
      <c r="CZ24" s="390"/>
      <c r="DA24" s="390"/>
      <c r="DB24" s="390"/>
      <c r="DC24" s="390"/>
      <c r="DD24" s="390"/>
      <c r="DE24" s="390"/>
      <c r="DF24" s="390"/>
      <c r="DG24" s="390"/>
      <c r="DH24" s="390"/>
      <c r="DI24" s="390"/>
      <c r="DJ24" s="390"/>
      <c r="DK24" s="390"/>
      <c r="DL24" s="390"/>
      <c r="DM24" s="390"/>
      <c r="DN24" s="390"/>
      <c r="DO24" s="390"/>
      <c r="DP24" s="390"/>
      <c r="DQ24" s="390"/>
      <c r="DR24" s="390"/>
      <c r="DS24" s="390"/>
      <c r="DT24" s="390"/>
      <c r="DU24" s="390"/>
      <c r="DV24" s="390"/>
      <c r="DW24" s="390"/>
      <c r="DX24" s="390"/>
      <c r="DY24" s="390"/>
      <c r="DZ24" s="390"/>
      <c r="EA24" s="390"/>
      <c r="EB24" s="390"/>
      <c r="EC24" s="390"/>
      <c r="ED24" s="390"/>
      <c r="EE24" s="390"/>
      <c r="EF24" s="390"/>
      <c r="EG24" s="390"/>
      <c r="EH24" s="390"/>
      <c r="EI24" s="390"/>
      <c r="EJ24" s="390"/>
      <c r="EK24" s="390"/>
      <c r="EL24" s="390"/>
      <c r="EM24" s="390"/>
      <c r="EN24" s="390"/>
      <c r="EO24" s="390"/>
      <c r="EP24" s="390"/>
      <c r="EQ24" s="390"/>
      <c r="ER24" s="390"/>
      <c r="ES24" s="390"/>
      <c r="ET24" s="390"/>
      <c r="EU24" s="390"/>
      <c r="EV24" s="390"/>
      <c r="EW24" s="390"/>
      <c r="EX24" s="390"/>
      <c r="EY24" s="390"/>
      <c r="EZ24" s="390"/>
      <c r="FA24" s="390"/>
      <c r="FB24" s="390"/>
      <c r="FC24" s="390"/>
      <c r="FD24" s="390"/>
      <c r="FE24" s="390"/>
      <c r="FF24" s="390"/>
      <c r="FG24" s="390"/>
      <c r="FH24" s="390"/>
      <c r="FI24" s="390"/>
      <c r="FJ24" s="390"/>
      <c r="FK24" s="390"/>
      <c r="FL24" s="390"/>
      <c r="FM24" s="390"/>
      <c r="FN24" s="390"/>
      <c r="FO24" s="390"/>
      <c r="FP24" s="390"/>
      <c r="FQ24" s="390"/>
      <c r="FR24" s="390"/>
      <c r="FS24" s="390"/>
      <c r="FT24" s="390"/>
      <c r="FU24" s="390"/>
      <c r="FV24" s="390"/>
      <c r="FW24" s="390"/>
      <c r="FX24" s="390"/>
      <c r="FY24" s="390"/>
      <c r="FZ24" s="390"/>
      <c r="GA24" s="390"/>
      <c r="GB24" s="390"/>
      <c r="GC24" s="390"/>
      <c r="GD24" s="390"/>
      <c r="GE24" s="390"/>
      <c r="GF24" s="390"/>
      <c r="GG24" s="390"/>
      <c r="GH24" s="390"/>
      <c r="GI24" s="390"/>
      <c r="GJ24" s="390"/>
      <c r="GK24" s="390"/>
      <c r="GL24" s="390"/>
      <c r="GM24" s="390"/>
      <c r="GN24" s="390"/>
      <c r="GO24" s="390"/>
      <c r="GP24" s="390"/>
      <c r="GQ24" s="390"/>
      <c r="GR24" s="390"/>
      <c r="GS24" s="390"/>
      <c r="GT24" s="390"/>
      <c r="GU24" s="390"/>
      <c r="GV24" s="390"/>
      <c r="GW24" s="390"/>
      <c r="GX24" s="390"/>
      <c r="GY24" s="390"/>
      <c r="GZ24" s="390"/>
      <c r="HA24" s="390"/>
      <c r="HB24" s="390"/>
      <c r="HC24" s="390"/>
      <c r="HD24" s="390"/>
      <c r="HE24" s="390"/>
      <c r="HF24" s="390"/>
      <c r="HG24" s="390"/>
      <c r="HH24" s="390"/>
      <c r="HI24" s="390"/>
      <c r="HJ24" s="390"/>
      <c r="HK24" s="390"/>
      <c r="HL24" s="390"/>
      <c r="HM24" s="390"/>
      <c r="HN24" s="390"/>
      <c r="HO24" s="390"/>
      <c r="HP24" s="390"/>
      <c r="HQ24" s="390"/>
      <c r="HR24" s="390"/>
      <c r="HS24" s="390"/>
      <c r="HT24" s="390"/>
      <c r="HU24" s="390"/>
      <c r="HV24" s="390"/>
      <c r="HW24" s="390"/>
      <c r="HX24" s="390"/>
      <c r="HY24" s="390"/>
      <c r="HZ24" s="390"/>
      <c r="IA24" s="390"/>
      <c r="IB24" s="390"/>
      <c r="IC24" s="390"/>
      <c r="ID24" s="390"/>
      <c r="IE24" s="390"/>
    </row>
    <row r="25" spans="1:239">
      <c r="A25" s="327"/>
      <c r="B25" s="347" t="s">
        <v>211</v>
      </c>
      <c r="C25" s="346"/>
      <c r="D25" s="348"/>
      <c r="E25" s="349"/>
      <c r="F25" s="350"/>
      <c r="G25" s="351"/>
      <c r="H25" s="351">
        <f t="shared" si="5"/>
        <v>0</v>
      </c>
      <c r="I25" s="351"/>
      <c r="J25" s="345">
        <f t="shared" si="6"/>
        <v>0</v>
      </c>
      <c r="K25" s="351"/>
      <c r="L25" s="351"/>
      <c r="M25" s="351"/>
      <c r="N25" s="351"/>
      <c r="O25" s="351"/>
      <c r="P25" s="351">
        <f t="shared" si="7"/>
        <v>0</v>
      </c>
      <c r="Q25" s="351"/>
      <c r="R25" s="413">
        <f t="shared" si="8"/>
        <v>0</v>
      </c>
      <c r="S25" s="415"/>
      <c r="T25" s="350"/>
      <c r="U25" s="413"/>
      <c r="V25" s="416"/>
      <c r="W25" s="390"/>
      <c r="X25" s="390"/>
      <c r="Y25" s="390"/>
      <c r="Z25" s="390"/>
      <c r="AA25" s="390"/>
      <c r="AB25" s="390"/>
      <c r="AC25" s="390"/>
      <c r="AD25" s="390"/>
      <c r="AE25" s="390"/>
      <c r="AF25" s="390"/>
      <c r="AG25" s="390"/>
      <c r="AH25" s="390"/>
      <c r="AI25" s="390"/>
      <c r="AJ25" s="390"/>
      <c r="AK25" s="390"/>
      <c r="AL25" s="390"/>
      <c r="AM25" s="390"/>
      <c r="AN25" s="390"/>
      <c r="AO25" s="390"/>
      <c r="AP25" s="390"/>
      <c r="AQ25" s="390"/>
      <c r="AR25" s="390"/>
      <c r="AS25" s="390"/>
      <c r="AT25" s="390"/>
      <c r="AU25" s="390"/>
      <c r="AV25" s="390"/>
      <c r="AW25" s="390"/>
      <c r="AX25" s="390"/>
      <c r="AY25" s="390"/>
      <c r="AZ25" s="390"/>
      <c r="BA25" s="390"/>
      <c r="BB25" s="390"/>
      <c r="BC25" s="390"/>
      <c r="BD25" s="390"/>
      <c r="BE25" s="390"/>
      <c r="BF25" s="390"/>
      <c r="BG25" s="390"/>
      <c r="BH25" s="390"/>
      <c r="BI25" s="390"/>
      <c r="BJ25" s="390"/>
      <c r="BK25" s="390"/>
      <c r="BL25" s="390"/>
      <c r="BM25" s="390"/>
      <c r="BN25" s="390"/>
      <c r="BO25" s="390"/>
      <c r="BP25" s="390"/>
      <c r="BQ25" s="390"/>
      <c r="BR25" s="390"/>
      <c r="BS25" s="390"/>
      <c r="BT25" s="390"/>
      <c r="BU25" s="390"/>
      <c r="BV25" s="390"/>
      <c r="BW25" s="390"/>
      <c r="BX25" s="390"/>
      <c r="BY25" s="390"/>
      <c r="BZ25" s="390"/>
      <c r="CA25" s="390"/>
      <c r="CB25" s="390"/>
      <c r="CC25" s="390"/>
      <c r="CD25" s="390"/>
      <c r="CE25" s="390"/>
      <c r="CF25" s="390"/>
      <c r="CG25" s="390"/>
      <c r="CH25" s="390"/>
      <c r="CI25" s="390"/>
      <c r="CJ25" s="390"/>
      <c r="CK25" s="390"/>
      <c r="CL25" s="390"/>
      <c r="CM25" s="390"/>
      <c r="CN25" s="390"/>
      <c r="CO25" s="390"/>
      <c r="CP25" s="390"/>
      <c r="CQ25" s="390"/>
      <c r="CR25" s="390"/>
      <c r="CS25" s="390"/>
      <c r="CT25" s="390"/>
      <c r="CU25" s="390"/>
      <c r="CV25" s="390"/>
      <c r="CW25" s="390"/>
      <c r="CX25" s="390"/>
      <c r="CY25" s="390"/>
      <c r="CZ25" s="390"/>
      <c r="DA25" s="390"/>
      <c r="DB25" s="390"/>
      <c r="DC25" s="390"/>
      <c r="DD25" s="390"/>
      <c r="DE25" s="390"/>
      <c r="DF25" s="390"/>
      <c r="DG25" s="390"/>
      <c r="DH25" s="390"/>
      <c r="DI25" s="390"/>
      <c r="DJ25" s="390"/>
      <c r="DK25" s="390"/>
      <c r="DL25" s="390"/>
      <c r="DM25" s="390"/>
      <c r="DN25" s="390"/>
      <c r="DO25" s="390"/>
      <c r="DP25" s="390"/>
      <c r="DQ25" s="390"/>
      <c r="DR25" s="390"/>
      <c r="DS25" s="390"/>
      <c r="DT25" s="390"/>
      <c r="DU25" s="390"/>
      <c r="DV25" s="390"/>
      <c r="DW25" s="390"/>
      <c r="DX25" s="390"/>
      <c r="DY25" s="390"/>
      <c r="DZ25" s="390"/>
      <c r="EA25" s="390"/>
      <c r="EB25" s="390"/>
      <c r="EC25" s="390"/>
      <c r="ED25" s="390"/>
      <c r="EE25" s="390"/>
      <c r="EF25" s="390"/>
      <c r="EG25" s="390"/>
      <c r="EH25" s="390"/>
      <c r="EI25" s="390"/>
      <c r="EJ25" s="390"/>
      <c r="EK25" s="390"/>
      <c r="EL25" s="390"/>
      <c r="EM25" s="390"/>
      <c r="EN25" s="390"/>
      <c r="EO25" s="390"/>
      <c r="EP25" s="390"/>
      <c r="EQ25" s="390"/>
      <c r="ER25" s="390"/>
      <c r="ES25" s="390"/>
      <c r="ET25" s="390"/>
      <c r="EU25" s="390"/>
      <c r="EV25" s="390"/>
      <c r="EW25" s="390"/>
      <c r="EX25" s="390"/>
      <c r="EY25" s="390"/>
      <c r="EZ25" s="390"/>
      <c r="FA25" s="390"/>
      <c r="FB25" s="390"/>
      <c r="FC25" s="390"/>
      <c r="FD25" s="390"/>
      <c r="FE25" s="390"/>
      <c r="FF25" s="390"/>
      <c r="FG25" s="390"/>
      <c r="FH25" s="390"/>
      <c r="FI25" s="390"/>
      <c r="FJ25" s="390"/>
      <c r="FK25" s="390"/>
      <c r="FL25" s="390"/>
      <c r="FM25" s="390"/>
      <c r="FN25" s="390"/>
      <c r="FO25" s="390"/>
      <c r="FP25" s="390"/>
      <c r="FQ25" s="390"/>
      <c r="FR25" s="390"/>
      <c r="FS25" s="390"/>
      <c r="FT25" s="390"/>
      <c r="FU25" s="390"/>
      <c r="FV25" s="390"/>
      <c r="FW25" s="390"/>
      <c r="FX25" s="390"/>
      <c r="FY25" s="390"/>
      <c r="FZ25" s="390"/>
      <c r="GA25" s="390"/>
      <c r="GB25" s="390"/>
      <c r="GC25" s="390"/>
      <c r="GD25" s="390"/>
      <c r="GE25" s="390"/>
      <c r="GF25" s="390"/>
      <c r="GG25" s="390"/>
      <c r="GH25" s="390"/>
      <c r="GI25" s="390"/>
      <c r="GJ25" s="390"/>
      <c r="GK25" s="390"/>
      <c r="GL25" s="390"/>
      <c r="GM25" s="390"/>
      <c r="GN25" s="390"/>
      <c r="GO25" s="390"/>
      <c r="GP25" s="390"/>
      <c r="GQ25" s="390"/>
      <c r="GR25" s="390"/>
      <c r="GS25" s="390"/>
      <c r="GT25" s="390"/>
      <c r="GU25" s="390"/>
      <c r="GV25" s="390"/>
      <c r="GW25" s="390"/>
      <c r="GX25" s="390"/>
      <c r="GY25" s="390"/>
      <c r="GZ25" s="390"/>
      <c r="HA25" s="390"/>
      <c r="HB25" s="390"/>
      <c r="HC25" s="390"/>
      <c r="HD25" s="390"/>
      <c r="HE25" s="390"/>
      <c r="HF25" s="390"/>
      <c r="HG25" s="390"/>
      <c r="HH25" s="390"/>
      <c r="HI25" s="390"/>
      <c r="HJ25" s="390"/>
      <c r="HK25" s="390"/>
      <c r="HL25" s="390"/>
      <c r="HM25" s="390"/>
      <c r="HN25" s="390"/>
      <c r="HO25" s="390"/>
      <c r="HP25" s="390"/>
      <c r="HQ25" s="390"/>
      <c r="HR25" s="390"/>
      <c r="HS25" s="390"/>
      <c r="HT25" s="390"/>
      <c r="HU25" s="390"/>
      <c r="HV25" s="390"/>
      <c r="HW25" s="390"/>
      <c r="HX25" s="390"/>
      <c r="HY25" s="390"/>
      <c r="HZ25" s="390"/>
      <c r="IA25" s="390"/>
      <c r="IB25" s="390"/>
      <c r="IC25" s="390"/>
      <c r="ID25" s="390"/>
      <c r="IE25" s="390"/>
    </row>
    <row r="26" spans="1:239">
      <c r="A26" s="352" t="s">
        <v>212</v>
      </c>
      <c r="B26" s="353"/>
      <c r="C26" s="354">
        <f t="shared" ref="C26:U26" si="9">SUM(C14:C25)</f>
        <v>387</v>
      </c>
      <c r="D26" s="354">
        <f t="shared" si="9"/>
        <v>394</v>
      </c>
      <c r="E26" s="354">
        <f t="shared" si="9"/>
        <v>397</v>
      </c>
      <c r="F26" s="355">
        <f t="shared" si="9"/>
        <v>1530.87</v>
      </c>
      <c r="G26" s="355">
        <f t="shared" si="9"/>
        <v>541.22</v>
      </c>
      <c r="H26" s="355">
        <f t="shared" si="9"/>
        <v>2072.09</v>
      </c>
      <c r="I26" s="355">
        <f t="shared" si="9"/>
        <v>97.02</v>
      </c>
      <c r="J26" s="355">
        <f t="shared" si="9"/>
        <v>2169.11</v>
      </c>
      <c r="K26" s="355">
        <f t="shared" si="9"/>
        <v>399.76</v>
      </c>
      <c r="L26" s="355">
        <f t="shared" si="9"/>
        <v>113.63</v>
      </c>
      <c r="M26" s="355">
        <f t="shared" si="9"/>
        <v>0</v>
      </c>
      <c r="N26" s="355">
        <f t="shared" si="9"/>
        <v>20.83</v>
      </c>
      <c r="O26" s="355">
        <f t="shared" si="9"/>
        <v>27.78</v>
      </c>
      <c r="P26" s="355">
        <f t="shared" si="9"/>
        <v>562</v>
      </c>
      <c r="Q26" s="355">
        <f t="shared" si="9"/>
        <v>0</v>
      </c>
      <c r="R26" s="355">
        <f t="shared" si="9"/>
        <v>2731.11</v>
      </c>
      <c r="S26" s="355">
        <f t="shared" si="9"/>
        <v>0</v>
      </c>
      <c r="T26" s="355">
        <f t="shared" si="9"/>
        <v>2264.41</v>
      </c>
      <c r="U26" s="355">
        <f t="shared" si="9"/>
        <v>2782.65</v>
      </c>
      <c r="V26" s="417"/>
      <c r="W26" s="390"/>
      <c r="X26" s="390"/>
      <c r="Y26" s="390"/>
      <c r="Z26" s="390"/>
      <c r="AA26" s="390"/>
      <c r="AB26" s="390"/>
      <c r="AC26" s="390"/>
      <c r="AD26" s="390"/>
      <c r="AE26" s="390"/>
      <c r="AF26" s="390"/>
      <c r="AG26" s="390"/>
      <c r="AH26" s="390"/>
      <c r="AI26" s="390"/>
      <c r="AJ26" s="390"/>
      <c r="AK26" s="390"/>
      <c r="AL26" s="390"/>
      <c r="AM26" s="390"/>
      <c r="AN26" s="390"/>
      <c r="AO26" s="390"/>
      <c r="AP26" s="390"/>
      <c r="AQ26" s="390"/>
      <c r="AR26" s="390"/>
      <c r="AS26" s="390"/>
      <c r="AT26" s="390"/>
      <c r="AU26" s="390"/>
      <c r="AV26" s="390"/>
      <c r="AW26" s="390"/>
      <c r="AX26" s="390"/>
      <c r="AY26" s="390"/>
      <c r="AZ26" s="390"/>
      <c r="BA26" s="390"/>
      <c r="BB26" s="390"/>
      <c r="BC26" s="390"/>
      <c r="BD26" s="390"/>
      <c r="BE26" s="390"/>
      <c r="BF26" s="390"/>
      <c r="BG26" s="390"/>
      <c r="BH26" s="390"/>
      <c r="BI26" s="390"/>
      <c r="BJ26" s="390"/>
      <c r="BK26" s="390"/>
      <c r="BL26" s="390"/>
      <c r="BM26" s="390"/>
      <c r="BN26" s="390"/>
      <c r="BO26" s="390"/>
      <c r="BP26" s="390"/>
      <c r="BQ26" s="390"/>
      <c r="BR26" s="390"/>
      <c r="BS26" s="390"/>
      <c r="BT26" s="390"/>
      <c r="BU26" s="390"/>
      <c r="BV26" s="390"/>
      <c r="BW26" s="390"/>
      <c r="BX26" s="390"/>
      <c r="BY26" s="390"/>
      <c r="BZ26" s="390"/>
      <c r="CA26" s="390"/>
      <c r="CB26" s="390"/>
      <c r="CC26" s="390"/>
      <c r="CD26" s="390"/>
      <c r="CE26" s="390"/>
      <c r="CF26" s="390"/>
      <c r="CG26" s="390"/>
      <c r="CH26" s="390"/>
      <c r="CI26" s="390"/>
      <c r="CJ26" s="390"/>
      <c r="CK26" s="390"/>
      <c r="CL26" s="390"/>
      <c r="CM26" s="390"/>
      <c r="CN26" s="390"/>
      <c r="CO26" s="390"/>
      <c r="CP26" s="390"/>
      <c r="CQ26" s="390"/>
      <c r="CR26" s="390"/>
      <c r="CS26" s="390"/>
      <c r="CT26" s="390"/>
      <c r="CU26" s="390"/>
      <c r="CV26" s="390"/>
      <c r="CW26" s="390"/>
      <c r="CX26" s="390"/>
      <c r="CY26" s="390"/>
      <c r="CZ26" s="390"/>
      <c r="DA26" s="390"/>
      <c r="DB26" s="390"/>
      <c r="DC26" s="390"/>
      <c r="DD26" s="390"/>
      <c r="DE26" s="390"/>
      <c r="DF26" s="390"/>
      <c r="DG26" s="390"/>
      <c r="DH26" s="390"/>
      <c r="DI26" s="390"/>
      <c r="DJ26" s="390"/>
      <c r="DK26" s="390"/>
      <c r="DL26" s="390"/>
      <c r="DM26" s="390"/>
      <c r="DN26" s="390"/>
      <c r="DO26" s="390"/>
      <c r="DP26" s="390"/>
      <c r="DQ26" s="390"/>
      <c r="DR26" s="390"/>
      <c r="DS26" s="390"/>
      <c r="DT26" s="390"/>
      <c r="DU26" s="390"/>
      <c r="DV26" s="390"/>
      <c r="DW26" s="390"/>
      <c r="DX26" s="390"/>
      <c r="DY26" s="390"/>
      <c r="DZ26" s="390"/>
      <c r="EA26" s="390"/>
      <c r="EB26" s="390"/>
      <c r="EC26" s="390"/>
      <c r="ED26" s="390"/>
      <c r="EE26" s="390"/>
      <c r="EF26" s="390"/>
      <c r="EG26" s="390"/>
      <c r="EH26" s="390"/>
      <c r="EI26" s="390"/>
      <c r="EJ26" s="390"/>
      <c r="EK26" s="390"/>
      <c r="EL26" s="390"/>
      <c r="EM26" s="390"/>
      <c r="EN26" s="390"/>
      <c r="EO26" s="390"/>
      <c r="EP26" s="390"/>
      <c r="EQ26" s="390"/>
      <c r="ER26" s="390"/>
      <c r="ES26" s="390"/>
      <c r="ET26" s="390"/>
      <c r="EU26" s="390"/>
      <c r="EV26" s="390"/>
      <c r="EW26" s="390"/>
      <c r="EX26" s="390"/>
      <c r="EY26" s="390"/>
      <c r="EZ26" s="390"/>
      <c r="FA26" s="390"/>
      <c r="FB26" s="390"/>
      <c r="FC26" s="390"/>
      <c r="FD26" s="390"/>
      <c r="FE26" s="390"/>
      <c r="FF26" s="390"/>
      <c r="FG26" s="390"/>
      <c r="FH26" s="390"/>
      <c r="FI26" s="390"/>
      <c r="FJ26" s="390"/>
      <c r="FK26" s="390"/>
      <c r="FL26" s="390"/>
      <c r="FM26" s="390"/>
      <c r="FN26" s="390"/>
      <c r="FO26" s="390"/>
      <c r="FP26" s="390"/>
      <c r="FQ26" s="390"/>
      <c r="FR26" s="390"/>
      <c r="FS26" s="390"/>
      <c r="FT26" s="390"/>
      <c r="FU26" s="390"/>
      <c r="FV26" s="390"/>
      <c r="FW26" s="390"/>
      <c r="FX26" s="390"/>
      <c r="FY26" s="390"/>
      <c r="FZ26" s="390"/>
      <c r="GA26" s="390"/>
      <c r="GB26" s="390"/>
      <c r="GC26" s="390"/>
      <c r="GD26" s="390"/>
      <c r="GE26" s="390"/>
      <c r="GF26" s="390"/>
      <c r="GG26" s="390"/>
      <c r="GH26" s="390"/>
      <c r="GI26" s="390"/>
      <c r="GJ26" s="390"/>
      <c r="GK26" s="390"/>
      <c r="GL26" s="390"/>
      <c r="GM26" s="390"/>
      <c r="GN26" s="390"/>
      <c r="GO26" s="390"/>
      <c r="GP26" s="390"/>
      <c r="GQ26" s="390"/>
      <c r="GR26" s="390"/>
      <c r="GS26" s="390"/>
      <c r="GT26" s="390"/>
      <c r="GU26" s="390"/>
      <c r="GV26" s="390"/>
      <c r="GW26" s="390"/>
      <c r="GX26" s="390"/>
      <c r="GY26" s="390"/>
      <c r="GZ26" s="390"/>
      <c r="HA26" s="390"/>
      <c r="HB26" s="390"/>
      <c r="HC26" s="390"/>
      <c r="HD26" s="390"/>
      <c r="HE26" s="390"/>
      <c r="HF26" s="390"/>
      <c r="HG26" s="390"/>
      <c r="HH26" s="390"/>
      <c r="HI26" s="390"/>
      <c r="HJ26" s="390"/>
      <c r="HK26" s="390"/>
      <c r="HL26" s="390"/>
      <c r="HM26" s="390"/>
      <c r="HN26" s="390"/>
      <c r="HO26" s="390"/>
      <c r="HP26" s="390"/>
      <c r="HQ26" s="390"/>
      <c r="HR26" s="390"/>
      <c r="HS26" s="390"/>
      <c r="HT26" s="390"/>
      <c r="HU26" s="390"/>
      <c r="HV26" s="390"/>
      <c r="HW26" s="390"/>
      <c r="HX26" s="390"/>
      <c r="HY26" s="390"/>
      <c r="HZ26" s="390"/>
      <c r="IA26" s="390"/>
      <c r="IB26" s="390"/>
      <c r="IC26" s="390"/>
      <c r="ID26" s="390"/>
      <c r="IE26" s="390"/>
    </row>
    <row r="27" spans="1:246">
      <c r="A27" s="360" t="s">
        <v>213</v>
      </c>
      <c r="B27" s="357" t="s">
        <v>214</v>
      </c>
      <c r="C27" s="346">
        <v>95</v>
      </c>
      <c r="D27" s="348">
        <v>93</v>
      </c>
      <c r="E27" s="349">
        <v>100</v>
      </c>
      <c r="F27" s="350">
        <v>691.12</v>
      </c>
      <c r="G27" s="351">
        <v>158.48</v>
      </c>
      <c r="H27" s="351">
        <f t="shared" ref="H27:H29" si="10">F27+G27</f>
        <v>849.6</v>
      </c>
      <c r="I27" s="351">
        <v>16.28</v>
      </c>
      <c r="J27" s="345">
        <f t="shared" ref="J27:J29" si="11">H27+I27</f>
        <v>865.88</v>
      </c>
      <c r="K27" s="351">
        <v>115.54</v>
      </c>
      <c r="L27" s="351">
        <v>28.34</v>
      </c>
      <c r="M27" s="351"/>
      <c r="N27" s="351">
        <v>8.43</v>
      </c>
      <c r="O27" s="351">
        <v>11.25</v>
      </c>
      <c r="P27" s="351">
        <f t="shared" ref="P27:P29" si="12">SUM(K27:O27)</f>
        <v>163.56</v>
      </c>
      <c r="Q27" s="351"/>
      <c r="R27" s="413">
        <f t="shared" ref="R27:R29" si="13">SUM(P27,J27,Q27)</f>
        <v>1029.44</v>
      </c>
      <c r="S27" s="415"/>
      <c r="T27" s="350">
        <v>845.25</v>
      </c>
      <c r="U27" s="413">
        <v>788.28</v>
      </c>
      <c r="V27" s="416"/>
      <c r="W27" s="390"/>
      <c r="X27" s="418"/>
      <c r="Y27" s="390"/>
      <c r="Z27" s="418"/>
      <c r="AA27" s="418"/>
      <c r="AB27" s="390"/>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c r="BW27" s="418"/>
      <c r="BX27" s="418"/>
      <c r="BY27" s="418"/>
      <c r="BZ27" s="418"/>
      <c r="CA27" s="418"/>
      <c r="CB27" s="418"/>
      <c r="CC27" s="418"/>
      <c r="CD27" s="418"/>
      <c r="CE27" s="418"/>
      <c r="CF27" s="418"/>
      <c r="CG27" s="418"/>
      <c r="CH27" s="418"/>
      <c r="CI27" s="418"/>
      <c r="CJ27" s="418"/>
      <c r="CK27" s="418"/>
      <c r="CL27" s="418"/>
      <c r="CM27" s="418"/>
      <c r="CN27" s="418"/>
      <c r="CO27" s="418"/>
      <c r="CP27" s="418"/>
      <c r="CQ27" s="418"/>
      <c r="CR27" s="418"/>
      <c r="CS27" s="418"/>
      <c r="CT27" s="418"/>
      <c r="CU27" s="418"/>
      <c r="CV27" s="418"/>
      <c r="CW27" s="418"/>
      <c r="CX27" s="418"/>
      <c r="CY27" s="418"/>
      <c r="CZ27" s="418"/>
      <c r="DA27" s="418"/>
      <c r="DB27" s="418"/>
      <c r="DC27" s="418"/>
      <c r="DD27" s="418"/>
      <c r="DE27" s="418"/>
      <c r="DF27" s="418"/>
      <c r="DG27" s="418"/>
      <c r="DH27" s="418"/>
      <c r="DI27" s="418"/>
      <c r="DJ27" s="418"/>
      <c r="DK27" s="418"/>
      <c r="DL27" s="418"/>
      <c r="DM27" s="418"/>
      <c r="DN27" s="418"/>
      <c r="DO27" s="418"/>
      <c r="DP27" s="418"/>
      <c r="DQ27" s="418"/>
      <c r="DR27" s="418"/>
      <c r="DS27" s="418"/>
      <c r="DT27" s="418"/>
      <c r="DU27" s="418"/>
      <c r="DV27" s="418"/>
      <c r="DW27" s="418"/>
      <c r="DX27" s="418"/>
      <c r="DY27" s="418"/>
      <c r="DZ27" s="418"/>
      <c r="EA27" s="418"/>
      <c r="EB27" s="418"/>
      <c r="EC27" s="418"/>
      <c r="ED27" s="418"/>
      <c r="EE27" s="418"/>
      <c r="EF27" s="418"/>
      <c r="EG27" s="418"/>
      <c r="EH27" s="418"/>
      <c r="EI27" s="418"/>
      <c r="EJ27" s="418"/>
      <c r="EK27" s="418"/>
      <c r="EL27" s="418"/>
      <c r="EM27" s="418"/>
      <c r="EN27" s="418"/>
      <c r="EO27" s="418"/>
      <c r="EP27" s="418"/>
      <c r="EQ27" s="418"/>
      <c r="ER27" s="418"/>
      <c r="ES27" s="418"/>
      <c r="ET27" s="418"/>
      <c r="EU27" s="418"/>
      <c r="EV27" s="418"/>
      <c r="EW27" s="418"/>
      <c r="EX27" s="418"/>
      <c r="EY27" s="418"/>
      <c r="EZ27" s="418"/>
      <c r="FA27" s="418"/>
      <c r="FB27" s="418"/>
      <c r="FC27" s="418"/>
      <c r="FD27" s="418"/>
      <c r="FE27" s="418"/>
      <c r="FF27" s="418"/>
      <c r="FG27" s="418"/>
      <c r="FH27" s="418"/>
      <c r="FI27" s="418"/>
      <c r="FJ27" s="418"/>
      <c r="FK27" s="418"/>
      <c r="FL27" s="418"/>
      <c r="FM27" s="418"/>
      <c r="FN27" s="418"/>
      <c r="FO27" s="418"/>
      <c r="FP27" s="418"/>
      <c r="FQ27" s="418"/>
      <c r="FR27" s="418"/>
      <c r="FS27" s="418"/>
      <c r="FT27" s="418"/>
      <c r="FU27" s="418"/>
      <c r="FV27" s="418"/>
      <c r="FW27" s="418"/>
      <c r="FX27" s="418"/>
      <c r="FY27" s="418"/>
      <c r="FZ27" s="418"/>
      <c r="GA27" s="418"/>
      <c r="GB27" s="418"/>
      <c r="GC27" s="418"/>
      <c r="GD27" s="418"/>
      <c r="GE27" s="418"/>
      <c r="GF27" s="418"/>
      <c r="GG27" s="418"/>
      <c r="GH27" s="418"/>
      <c r="GI27" s="418"/>
      <c r="GJ27" s="418"/>
      <c r="GK27" s="418"/>
      <c r="GL27" s="418"/>
      <c r="GM27" s="418"/>
      <c r="GN27" s="418"/>
      <c r="GO27" s="418"/>
      <c r="GP27" s="418"/>
      <c r="GQ27" s="418"/>
      <c r="GR27" s="418"/>
      <c r="GS27" s="418"/>
      <c r="GT27" s="418"/>
      <c r="GU27" s="418"/>
      <c r="GV27" s="418"/>
      <c r="GW27" s="418"/>
      <c r="GX27" s="418"/>
      <c r="GY27" s="418"/>
      <c r="GZ27" s="418"/>
      <c r="HA27" s="418"/>
      <c r="HB27" s="418"/>
      <c r="HC27" s="418"/>
      <c r="HD27" s="418"/>
      <c r="HE27" s="418"/>
      <c r="HF27" s="418"/>
      <c r="HG27" s="418"/>
      <c r="HH27" s="418"/>
      <c r="HI27" s="418"/>
      <c r="HJ27" s="418"/>
      <c r="HK27" s="418"/>
      <c r="HL27" s="418"/>
      <c r="HM27" s="418"/>
      <c r="HN27" s="418"/>
      <c r="HO27" s="418"/>
      <c r="HP27" s="418"/>
      <c r="HQ27" s="418"/>
      <c r="HR27" s="418"/>
      <c r="HS27" s="418"/>
      <c r="HT27" s="418"/>
      <c r="HU27" s="418"/>
      <c r="HV27" s="418"/>
      <c r="HW27" s="418"/>
      <c r="HX27" s="418"/>
      <c r="HY27" s="418"/>
      <c r="HZ27" s="418"/>
      <c r="IA27" s="418"/>
      <c r="IB27" s="418"/>
      <c r="IC27" s="418"/>
      <c r="ID27" s="418"/>
      <c r="IE27" s="418"/>
      <c r="IF27" s="428"/>
      <c r="IG27" s="428"/>
      <c r="IH27" s="428"/>
      <c r="II27" s="428"/>
      <c r="IJ27" s="428"/>
      <c r="IK27" s="428"/>
      <c r="IL27" s="428"/>
    </row>
    <row r="28" spans="1:239">
      <c r="A28" s="361"/>
      <c r="B28" s="357" t="s">
        <v>215</v>
      </c>
      <c r="C28" s="346"/>
      <c r="D28" s="348"/>
      <c r="E28" s="349"/>
      <c r="F28" s="350"/>
      <c r="G28" s="351"/>
      <c r="H28" s="351">
        <f t="shared" si="10"/>
        <v>0</v>
      </c>
      <c r="I28" s="351"/>
      <c r="J28" s="345">
        <f t="shared" si="11"/>
        <v>0</v>
      </c>
      <c r="K28" s="351"/>
      <c r="L28" s="351"/>
      <c r="M28" s="351"/>
      <c r="N28" s="351"/>
      <c r="O28" s="351"/>
      <c r="P28" s="351">
        <f t="shared" si="12"/>
        <v>0</v>
      </c>
      <c r="Q28" s="351"/>
      <c r="R28" s="413">
        <f t="shared" si="13"/>
        <v>0</v>
      </c>
      <c r="S28" s="415"/>
      <c r="T28" s="350"/>
      <c r="U28" s="413"/>
      <c r="V28" s="416"/>
      <c r="W28" s="390"/>
      <c r="X28" s="390"/>
      <c r="Y28" s="390"/>
      <c r="Z28" s="390"/>
      <c r="AA28" s="390"/>
      <c r="AB28" s="390"/>
      <c r="AC28" s="390"/>
      <c r="AD28" s="390"/>
      <c r="AE28" s="390"/>
      <c r="AF28" s="390"/>
      <c r="AG28" s="390"/>
      <c r="AH28" s="390"/>
      <c r="AI28" s="390"/>
      <c r="AJ28" s="390"/>
      <c r="AK28" s="390"/>
      <c r="AL28" s="390"/>
      <c r="AM28" s="390"/>
      <c r="AN28" s="390"/>
      <c r="AO28" s="390"/>
      <c r="AP28" s="390"/>
      <c r="AQ28" s="390"/>
      <c r="AR28" s="390"/>
      <c r="AS28" s="390"/>
      <c r="AT28" s="390"/>
      <c r="AU28" s="390"/>
      <c r="AV28" s="390"/>
      <c r="AW28" s="390"/>
      <c r="AX28" s="390"/>
      <c r="AY28" s="390"/>
      <c r="AZ28" s="390"/>
      <c r="BA28" s="390"/>
      <c r="BB28" s="390"/>
      <c r="BC28" s="390"/>
      <c r="BD28" s="390"/>
      <c r="BE28" s="390"/>
      <c r="BF28" s="390"/>
      <c r="BG28" s="390"/>
      <c r="BH28" s="390"/>
      <c r="BI28" s="390"/>
      <c r="BJ28" s="390"/>
      <c r="BK28" s="390"/>
      <c r="BL28" s="390"/>
      <c r="BM28" s="390"/>
      <c r="BN28" s="390"/>
      <c r="BO28" s="390"/>
      <c r="BP28" s="390"/>
      <c r="BQ28" s="390"/>
      <c r="BR28" s="390"/>
      <c r="BS28" s="390"/>
      <c r="BT28" s="390"/>
      <c r="BU28" s="390"/>
      <c r="BV28" s="390"/>
      <c r="BW28" s="390"/>
      <c r="BX28" s="390"/>
      <c r="BY28" s="390"/>
      <c r="BZ28" s="390"/>
      <c r="CA28" s="390"/>
      <c r="CB28" s="390"/>
      <c r="CC28" s="390"/>
      <c r="CD28" s="390"/>
      <c r="CE28" s="390"/>
      <c r="CF28" s="390"/>
      <c r="CG28" s="390"/>
      <c r="CH28" s="390"/>
      <c r="CI28" s="390"/>
      <c r="CJ28" s="390"/>
      <c r="CK28" s="390"/>
      <c r="CL28" s="390"/>
      <c r="CM28" s="390"/>
      <c r="CN28" s="390"/>
      <c r="CO28" s="390"/>
      <c r="CP28" s="390"/>
      <c r="CQ28" s="390"/>
      <c r="CR28" s="390"/>
      <c r="CS28" s="390"/>
      <c r="CT28" s="390"/>
      <c r="CU28" s="390"/>
      <c r="CV28" s="390"/>
      <c r="CW28" s="390"/>
      <c r="CX28" s="390"/>
      <c r="CY28" s="390"/>
      <c r="CZ28" s="390"/>
      <c r="DA28" s="390"/>
      <c r="DB28" s="390"/>
      <c r="DC28" s="390"/>
      <c r="DD28" s="390"/>
      <c r="DE28" s="390"/>
      <c r="DF28" s="390"/>
      <c r="DG28" s="390"/>
      <c r="DH28" s="390"/>
      <c r="DI28" s="390"/>
      <c r="DJ28" s="390"/>
      <c r="DK28" s="390"/>
      <c r="DL28" s="390"/>
      <c r="DM28" s="390"/>
      <c r="DN28" s="390"/>
      <c r="DO28" s="390"/>
      <c r="DP28" s="390"/>
      <c r="DQ28" s="390"/>
      <c r="DR28" s="390"/>
      <c r="DS28" s="390"/>
      <c r="DT28" s="390"/>
      <c r="DU28" s="390"/>
      <c r="DV28" s="390"/>
      <c r="DW28" s="390"/>
      <c r="DX28" s="390"/>
      <c r="DY28" s="390"/>
      <c r="DZ28" s="390"/>
      <c r="EA28" s="390"/>
      <c r="EB28" s="390"/>
      <c r="EC28" s="390"/>
      <c r="ED28" s="390"/>
      <c r="EE28" s="390"/>
      <c r="EF28" s="390"/>
      <c r="EG28" s="390"/>
      <c r="EH28" s="390"/>
      <c r="EI28" s="390"/>
      <c r="EJ28" s="390"/>
      <c r="EK28" s="390"/>
      <c r="EL28" s="390"/>
      <c r="EM28" s="390"/>
      <c r="EN28" s="390"/>
      <c r="EO28" s="390"/>
      <c r="EP28" s="390"/>
      <c r="EQ28" s="390"/>
      <c r="ER28" s="390"/>
      <c r="ES28" s="390"/>
      <c r="ET28" s="390"/>
      <c r="EU28" s="390"/>
      <c r="EV28" s="390"/>
      <c r="EW28" s="390"/>
      <c r="EX28" s="390"/>
      <c r="EY28" s="390"/>
      <c r="EZ28" s="390"/>
      <c r="FA28" s="390"/>
      <c r="FB28" s="390"/>
      <c r="FC28" s="390"/>
      <c r="FD28" s="390"/>
      <c r="FE28" s="390"/>
      <c r="FF28" s="390"/>
      <c r="FG28" s="390"/>
      <c r="FH28" s="390"/>
      <c r="FI28" s="390"/>
      <c r="FJ28" s="390"/>
      <c r="FK28" s="390"/>
      <c r="FL28" s="390"/>
      <c r="FM28" s="390"/>
      <c r="FN28" s="390"/>
      <c r="FO28" s="390"/>
      <c r="FP28" s="390"/>
      <c r="FQ28" s="390"/>
      <c r="FR28" s="390"/>
      <c r="FS28" s="390"/>
      <c r="FT28" s="390"/>
      <c r="FU28" s="390"/>
      <c r="FV28" s="390"/>
      <c r="FW28" s="390"/>
      <c r="FX28" s="390"/>
      <c r="FY28" s="390"/>
      <c r="FZ28" s="390"/>
      <c r="GA28" s="390"/>
      <c r="GB28" s="390"/>
      <c r="GC28" s="390"/>
      <c r="GD28" s="390"/>
      <c r="GE28" s="390"/>
      <c r="GF28" s="390"/>
      <c r="GG28" s="390"/>
      <c r="GH28" s="390"/>
      <c r="GI28" s="390"/>
      <c r="GJ28" s="390"/>
      <c r="GK28" s="390"/>
      <c r="GL28" s="390"/>
      <c r="GM28" s="390"/>
      <c r="GN28" s="390"/>
      <c r="GO28" s="390"/>
      <c r="GP28" s="390"/>
      <c r="GQ28" s="390"/>
      <c r="GR28" s="390"/>
      <c r="GS28" s="390"/>
      <c r="GT28" s="390"/>
      <c r="GU28" s="390"/>
      <c r="GV28" s="390"/>
      <c r="GW28" s="390"/>
      <c r="GX28" s="390"/>
      <c r="GY28" s="390"/>
      <c r="GZ28" s="390"/>
      <c r="HA28" s="390"/>
      <c r="HB28" s="390"/>
      <c r="HC28" s="390"/>
      <c r="HD28" s="390"/>
      <c r="HE28" s="390"/>
      <c r="HF28" s="390"/>
      <c r="HG28" s="390"/>
      <c r="HH28" s="390"/>
      <c r="HI28" s="390"/>
      <c r="HJ28" s="390"/>
      <c r="HK28" s="390"/>
      <c r="HL28" s="390"/>
      <c r="HM28" s="390"/>
      <c r="HN28" s="390"/>
      <c r="HO28" s="390"/>
      <c r="HP28" s="390"/>
      <c r="HQ28" s="390"/>
      <c r="HR28" s="390"/>
      <c r="HS28" s="390"/>
      <c r="HT28" s="390"/>
      <c r="HU28" s="390"/>
      <c r="HV28" s="390"/>
      <c r="HW28" s="390"/>
      <c r="HX28" s="390"/>
      <c r="HY28" s="390"/>
      <c r="HZ28" s="390"/>
      <c r="IA28" s="390"/>
      <c r="IB28" s="390"/>
      <c r="IC28" s="390"/>
      <c r="ID28" s="390"/>
      <c r="IE28" s="390"/>
    </row>
    <row r="29" spans="1:239">
      <c r="A29" s="362"/>
      <c r="B29" s="357" t="s">
        <v>216</v>
      </c>
      <c r="C29" s="346">
        <v>364</v>
      </c>
      <c r="D29" s="348">
        <v>361</v>
      </c>
      <c r="E29" s="349">
        <v>385</v>
      </c>
      <c r="F29" s="350">
        <v>2179.14</v>
      </c>
      <c r="G29" s="351">
        <v>666.42</v>
      </c>
      <c r="H29" s="351">
        <f t="shared" si="10"/>
        <v>2845.56</v>
      </c>
      <c r="I29" s="351">
        <v>82.28</v>
      </c>
      <c r="J29" s="345">
        <f t="shared" si="11"/>
        <v>2927.84</v>
      </c>
      <c r="K29" s="351">
        <v>485.36</v>
      </c>
      <c r="L29" s="351">
        <v>111.36</v>
      </c>
      <c r="M29" s="351"/>
      <c r="N29" s="351">
        <v>29.51</v>
      </c>
      <c r="O29" s="351">
        <v>39.35</v>
      </c>
      <c r="P29" s="351">
        <f t="shared" si="12"/>
        <v>665.58</v>
      </c>
      <c r="Q29" s="351"/>
      <c r="R29" s="413">
        <f t="shared" si="13"/>
        <v>3593.42</v>
      </c>
      <c r="S29" s="415"/>
      <c r="T29" s="350">
        <v>2795.88</v>
      </c>
      <c r="U29" s="413">
        <f>1132.06+885.36+331.31+2.16+2.44+405.91+5.11</f>
        <v>2764.35</v>
      </c>
      <c r="V29" s="416"/>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390"/>
      <c r="AU29" s="390"/>
      <c r="AV29" s="390"/>
      <c r="AW29" s="390"/>
      <c r="AX29" s="390"/>
      <c r="AY29" s="390"/>
      <c r="AZ29" s="390"/>
      <c r="BA29" s="390"/>
      <c r="BB29" s="390"/>
      <c r="BC29" s="390"/>
      <c r="BD29" s="390"/>
      <c r="BE29" s="390"/>
      <c r="BF29" s="390"/>
      <c r="BG29" s="390"/>
      <c r="BH29" s="390"/>
      <c r="BI29" s="390"/>
      <c r="BJ29" s="390"/>
      <c r="BK29" s="390"/>
      <c r="BL29" s="390"/>
      <c r="BM29" s="390"/>
      <c r="BN29" s="390"/>
      <c r="BO29" s="390"/>
      <c r="BP29" s="390"/>
      <c r="BQ29" s="390"/>
      <c r="BR29" s="390"/>
      <c r="BS29" s="390"/>
      <c r="BT29" s="390"/>
      <c r="BU29" s="390"/>
      <c r="BV29" s="390"/>
      <c r="BW29" s="390"/>
      <c r="BX29" s="390"/>
      <c r="BY29" s="390"/>
      <c r="BZ29" s="390"/>
      <c r="CA29" s="390"/>
      <c r="CB29" s="390"/>
      <c r="CC29" s="390"/>
      <c r="CD29" s="390"/>
      <c r="CE29" s="390"/>
      <c r="CF29" s="390"/>
      <c r="CG29" s="390"/>
      <c r="CH29" s="390"/>
      <c r="CI29" s="390"/>
      <c r="CJ29" s="390"/>
      <c r="CK29" s="390"/>
      <c r="CL29" s="390"/>
      <c r="CM29" s="390"/>
      <c r="CN29" s="390"/>
      <c r="CO29" s="390"/>
      <c r="CP29" s="390"/>
      <c r="CQ29" s="390"/>
      <c r="CR29" s="390"/>
      <c r="CS29" s="390"/>
      <c r="CT29" s="390"/>
      <c r="CU29" s="390"/>
      <c r="CV29" s="390"/>
      <c r="CW29" s="390"/>
      <c r="CX29" s="390"/>
      <c r="CY29" s="390"/>
      <c r="CZ29" s="390"/>
      <c r="DA29" s="390"/>
      <c r="DB29" s="390"/>
      <c r="DC29" s="390"/>
      <c r="DD29" s="390"/>
      <c r="DE29" s="390"/>
      <c r="DF29" s="390"/>
      <c r="DG29" s="390"/>
      <c r="DH29" s="390"/>
      <c r="DI29" s="390"/>
      <c r="DJ29" s="390"/>
      <c r="DK29" s="390"/>
      <c r="DL29" s="390"/>
      <c r="DM29" s="390"/>
      <c r="DN29" s="390"/>
      <c r="DO29" s="390"/>
      <c r="DP29" s="390"/>
      <c r="DQ29" s="390"/>
      <c r="DR29" s="390"/>
      <c r="DS29" s="390"/>
      <c r="DT29" s="390"/>
      <c r="DU29" s="390"/>
      <c r="DV29" s="390"/>
      <c r="DW29" s="390"/>
      <c r="DX29" s="390"/>
      <c r="DY29" s="390"/>
      <c r="DZ29" s="390"/>
      <c r="EA29" s="390"/>
      <c r="EB29" s="390"/>
      <c r="EC29" s="390"/>
      <c r="ED29" s="390"/>
      <c r="EE29" s="390"/>
      <c r="EF29" s="390"/>
      <c r="EG29" s="390"/>
      <c r="EH29" s="390"/>
      <c r="EI29" s="390"/>
      <c r="EJ29" s="390"/>
      <c r="EK29" s="390"/>
      <c r="EL29" s="390"/>
      <c r="EM29" s="390"/>
      <c r="EN29" s="390"/>
      <c r="EO29" s="390"/>
      <c r="EP29" s="390"/>
      <c r="EQ29" s="390"/>
      <c r="ER29" s="390"/>
      <c r="ES29" s="390"/>
      <c r="ET29" s="390"/>
      <c r="EU29" s="390"/>
      <c r="EV29" s="390"/>
      <c r="EW29" s="390"/>
      <c r="EX29" s="390"/>
      <c r="EY29" s="390"/>
      <c r="EZ29" s="390"/>
      <c r="FA29" s="390"/>
      <c r="FB29" s="390"/>
      <c r="FC29" s="390"/>
      <c r="FD29" s="390"/>
      <c r="FE29" s="390"/>
      <c r="FF29" s="390"/>
      <c r="FG29" s="390"/>
      <c r="FH29" s="390"/>
      <c r="FI29" s="390"/>
      <c r="FJ29" s="390"/>
      <c r="FK29" s="390"/>
      <c r="FL29" s="390"/>
      <c r="FM29" s="390"/>
      <c r="FN29" s="390"/>
      <c r="FO29" s="390"/>
      <c r="FP29" s="390"/>
      <c r="FQ29" s="390"/>
      <c r="FR29" s="390"/>
      <c r="FS29" s="390"/>
      <c r="FT29" s="390"/>
      <c r="FU29" s="390"/>
      <c r="FV29" s="390"/>
      <c r="FW29" s="390"/>
      <c r="FX29" s="390"/>
      <c r="FY29" s="390"/>
      <c r="FZ29" s="390"/>
      <c r="GA29" s="390"/>
      <c r="GB29" s="390"/>
      <c r="GC29" s="390"/>
      <c r="GD29" s="390"/>
      <c r="GE29" s="390"/>
      <c r="GF29" s="390"/>
      <c r="GG29" s="390"/>
      <c r="GH29" s="390"/>
      <c r="GI29" s="390"/>
      <c r="GJ29" s="390"/>
      <c r="GK29" s="390"/>
      <c r="GL29" s="390"/>
      <c r="GM29" s="390"/>
      <c r="GN29" s="390"/>
      <c r="GO29" s="390"/>
      <c r="GP29" s="390"/>
      <c r="GQ29" s="390"/>
      <c r="GR29" s="390"/>
      <c r="GS29" s="390"/>
      <c r="GT29" s="390"/>
      <c r="GU29" s="390"/>
      <c r="GV29" s="390"/>
      <c r="GW29" s="390"/>
      <c r="GX29" s="390"/>
      <c r="GY29" s="390"/>
      <c r="GZ29" s="390"/>
      <c r="HA29" s="390"/>
      <c r="HB29" s="390"/>
      <c r="HC29" s="390"/>
      <c r="HD29" s="390"/>
      <c r="HE29" s="390"/>
      <c r="HF29" s="390"/>
      <c r="HG29" s="390"/>
      <c r="HH29" s="390"/>
      <c r="HI29" s="390"/>
      <c r="HJ29" s="390"/>
      <c r="HK29" s="390"/>
      <c r="HL29" s="390"/>
      <c r="HM29" s="390"/>
      <c r="HN29" s="390"/>
      <c r="HO29" s="390"/>
      <c r="HP29" s="390"/>
      <c r="HQ29" s="390"/>
      <c r="HR29" s="390"/>
      <c r="HS29" s="390"/>
      <c r="HT29" s="390"/>
      <c r="HU29" s="390"/>
      <c r="HV29" s="390"/>
      <c r="HW29" s="390"/>
      <c r="HX29" s="390"/>
      <c r="HY29" s="390"/>
      <c r="HZ29" s="390"/>
      <c r="IA29" s="390"/>
      <c r="IB29" s="390"/>
      <c r="IC29" s="390"/>
      <c r="ID29" s="390"/>
      <c r="IE29" s="390"/>
    </row>
    <row r="30" spans="1:239">
      <c r="A30" s="352" t="s">
        <v>217</v>
      </c>
      <c r="B30" s="353"/>
      <c r="C30" s="354">
        <f t="shared" ref="C30:U30" si="14">SUM(C27:C29)</f>
        <v>459</v>
      </c>
      <c r="D30" s="354">
        <f t="shared" si="14"/>
        <v>454</v>
      </c>
      <c r="E30" s="354">
        <f t="shared" si="14"/>
        <v>485</v>
      </c>
      <c r="F30" s="355">
        <f t="shared" si="14"/>
        <v>2870.26</v>
      </c>
      <c r="G30" s="355">
        <f t="shared" si="14"/>
        <v>824.9</v>
      </c>
      <c r="H30" s="355">
        <f t="shared" si="14"/>
        <v>3695.16</v>
      </c>
      <c r="I30" s="397">
        <f t="shared" si="14"/>
        <v>98.56</v>
      </c>
      <c r="J30" s="397">
        <f t="shared" si="14"/>
        <v>3793.72</v>
      </c>
      <c r="K30" s="397">
        <f t="shared" si="14"/>
        <v>600.9</v>
      </c>
      <c r="L30" s="397">
        <f t="shared" si="14"/>
        <v>139.7</v>
      </c>
      <c r="M30" s="397">
        <f t="shared" si="14"/>
        <v>0</v>
      </c>
      <c r="N30" s="397">
        <f t="shared" si="14"/>
        <v>37.94</v>
      </c>
      <c r="O30" s="397">
        <f t="shared" si="14"/>
        <v>50.6</v>
      </c>
      <c r="P30" s="397">
        <f t="shared" si="14"/>
        <v>829.14</v>
      </c>
      <c r="Q30" s="397">
        <f t="shared" si="14"/>
        <v>0</v>
      </c>
      <c r="R30" s="397">
        <f t="shared" si="14"/>
        <v>4622.86</v>
      </c>
      <c r="S30" s="397">
        <f t="shared" si="14"/>
        <v>0</v>
      </c>
      <c r="T30" s="397">
        <f t="shared" si="14"/>
        <v>3641.13</v>
      </c>
      <c r="U30" s="397">
        <f t="shared" si="14"/>
        <v>3552.63</v>
      </c>
      <c r="V30" s="417"/>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390"/>
      <c r="BC30" s="390"/>
      <c r="BD30" s="390"/>
      <c r="BE30" s="390"/>
      <c r="BF30" s="390"/>
      <c r="BG30" s="390"/>
      <c r="BH30" s="390"/>
      <c r="BI30" s="390"/>
      <c r="BJ30" s="390"/>
      <c r="BK30" s="390"/>
      <c r="BL30" s="390"/>
      <c r="BM30" s="390"/>
      <c r="BN30" s="390"/>
      <c r="BO30" s="390"/>
      <c r="BP30" s="390"/>
      <c r="BQ30" s="390"/>
      <c r="BR30" s="390"/>
      <c r="BS30" s="390"/>
      <c r="BT30" s="390"/>
      <c r="BU30" s="390"/>
      <c r="BV30" s="390"/>
      <c r="BW30" s="390"/>
      <c r="BX30" s="390"/>
      <c r="BY30" s="390"/>
      <c r="BZ30" s="390"/>
      <c r="CA30" s="390"/>
      <c r="CB30" s="390"/>
      <c r="CC30" s="390"/>
      <c r="CD30" s="390"/>
      <c r="CE30" s="390"/>
      <c r="CF30" s="390"/>
      <c r="CG30" s="390"/>
      <c r="CH30" s="390"/>
      <c r="CI30" s="390"/>
      <c r="CJ30" s="390"/>
      <c r="CK30" s="390"/>
      <c r="CL30" s="390"/>
      <c r="CM30" s="390"/>
      <c r="CN30" s="390"/>
      <c r="CO30" s="390"/>
      <c r="CP30" s="390"/>
      <c r="CQ30" s="390"/>
      <c r="CR30" s="390"/>
      <c r="CS30" s="390"/>
      <c r="CT30" s="390"/>
      <c r="CU30" s="390"/>
      <c r="CV30" s="390"/>
      <c r="CW30" s="390"/>
      <c r="CX30" s="390"/>
      <c r="CY30" s="390"/>
      <c r="CZ30" s="390"/>
      <c r="DA30" s="390"/>
      <c r="DB30" s="390"/>
      <c r="DC30" s="390"/>
      <c r="DD30" s="390"/>
      <c r="DE30" s="390"/>
      <c r="DF30" s="390"/>
      <c r="DG30" s="390"/>
      <c r="DH30" s="390"/>
      <c r="DI30" s="390"/>
      <c r="DJ30" s="390"/>
      <c r="DK30" s="390"/>
      <c r="DL30" s="390"/>
      <c r="DM30" s="390"/>
      <c r="DN30" s="390"/>
      <c r="DO30" s="390"/>
      <c r="DP30" s="390"/>
      <c r="DQ30" s="390"/>
      <c r="DR30" s="390"/>
      <c r="DS30" s="390"/>
      <c r="DT30" s="390"/>
      <c r="DU30" s="390"/>
      <c r="DV30" s="390"/>
      <c r="DW30" s="390"/>
      <c r="DX30" s="390"/>
      <c r="DY30" s="390"/>
      <c r="DZ30" s="390"/>
      <c r="EA30" s="390"/>
      <c r="EB30" s="390"/>
      <c r="EC30" s="390"/>
      <c r="ED30" s="390"/>
      <c r="EE30" s="390"/>
      <c r="EF30" s="390"/>
      <c r="EG30" s="390"/>
      <c r="EH30" s="390"/>
      <c r="EI30" s="390"/>
      <c r="EJ30" s="390"/>
      <c r="EK30" s="390"/>
      <c r="EL30" s="390"/>
      <c r="EM30" s="390"/>
      <c r="EN30" s="390"/>
      <c r="EO30" s="390"/>
      <c r="EP30" s="390"/>
      <c r="EQ30" s="390"/>
      <c r="ER30" s="390"/>
      <c r="ES30" s="390"/>
      <c r="ET30" s="390"/>
      <c r="EU30" s="390"/>
      <c r="EV30" s="390"/>
      <c r="EW30" s="390"/>
      <c r="EX30" s="390"/>
      <c r="EY30" s="390"/>
      <c r="EZ30" s="390"/>
      <c r="FA30" s="390"/>
      <c r="FB30" s="390"/>
      <c r="FC30" s="390"/>
      <c r="FD30" s="390"/>
      <c r="FE30" s="390"/>
      <c r="FF30" s="390"/>
      <c r="FG30" s="390"/>
      <c r="FH30" s="390"/>
      <c r="FI30" s="390"/>
      <c r="FJ30" s="390"/>
      <c r="FK30" s="390"/>
      <c r="FL30" s="390"/>
      <c r="FM30" s="390"/>
      <c r="FN30" s="390"/>
      <c r="FO30" s="390"/>
      <c r="FP30" s="390"/>
      <c r="FQ30" s="390"/>
      <c r="FR30" s="390"/>
      <c r="FS30" s="390"/>
      <c r="FT30" s="390"/>
      <c r="FU30" s="390"/>
      <c r="FV30" s="390"/>
      <c r="FW30" s="390"/>
      <c r="FX30" s="390"/>
      <c r="FY30" s="390"/>
      <c r="FZ30" s="390"/>
      <c r="GA30" s="390"/>
      <c r="GB30" s="390"/>
      <c r="GC30" s="390"/>
      <c r="GD30" s="390"/>
      <c r="GE30" s="390"/>
      <c r="GF30" s="390"/>
      <c r="GG30" s="390"/>
      <c r="GH30" s="390"/>
      <c r="GI30" s="390"/>
      <c r="GJ30" s="390"/>
      <c r="GK30" s="390"/>
      <c r="GL30" s="390"/>
      <c r="GM30" s="390"/>
      <c r="GN30" s="390"/>
      <c r="GO30" s="390"/>
      <c r="GP30" s="390"/>
      <c r="GQ30" s="390"/>
      <c r="GR30" s="390"/>
      <c r="GS30" s="390"/>
      <c r="GT30" s="390"/>
      <c r="GU30" s="390"/>
      <c r="GV30" s="390"/>
      <c r="GW30" s="390"/>
      <c r="GX30" s="390"/>
      <c r="GY30" s="390"/>
      <c r="GZ30" s="390"/>
      <c r="HA30" s="390"/>
      <c r="HB30" s="390"/>
      <c r="HC30" s="390"/>
      <c r="HD30" s="390"/>
      <c r="HE30" s="390"/>
      <c r="HF30" s="390"/>
      <c r="HG30" s="390"/>
      <c r="HH30" s="390"/>
      <c r="HI30" s="390"/>
      <c r="HJ30" s="390"/>
      <c r="HK30" s="390"/>
      <c r="HL30" s="390"/>
      <c r="HM30" s="390"/>
      <c r="HN30" s="390"/>
      <c r="HO30" s="390"/>
      <c r="HP30" s="390"/>
      <c r="HQ30" s="390"/>
      <c r="HR30" s="390"/>
      <c r="HS30" s="390"/>
      <c r="HT30" s="390"/>
      <c r="HU30" s="390"/>
      <c r="HV30" s="390"/>
      <c r="HW30" s="390"/>
      <c r="HX30" s="390"/>
      <c r="HY30" s="390"/>
      <c r="HZ30" s="390"/>
      <c r="IA30" s="390"/>
      <c r="IB30" s="390"/>
      <c r="IC30" s="390"/>
      <c r="ID30" s="390"/>
      <c r="IE30" s="390"/>
    </row>
    <row r="31" spans="1:239">
      <c r="A31" s="363" t="s">
        <v>218</v>
      </c>
      <c r="B31" s="364"/>
      <c r="C31" s="365">
        <f t="shared" ref="C31:U31" si="15">SUM(C30,C26,C12,C13)</f>
        <v>990</v>
      </c>
      <c r="D31" s="365">
        <f t="shared" si="15"/>
        <v>985</v>
      </c>
      <c r="E31" s="365">
        <f t="shared" si="15"/>
        <v>1014</v>
      </c>
      <c r="F31" s="366">
        <f t="shared" si="15"/>
        <v>4750.36</v>
      </c>
      <c r="G31" s="366">
        <f t="shared" si="15"/>
        <v>1478.64</v>
      </c>
      <c r="H31" s="366">
        <f t="shared" si="15"/>
        <v>6229</v>
      </c>
      <c r="I31" s="366">
        <f t="shared" si="15"/>
        <v>225.61</v>
      </c>
      <c r="J31" s="366">
        <f t="shared" si="15"/>
        <v>6454.61</v>
      </c>
      <c r="K31" s="366">
        <f t="shared" si="15"/>
        <v>1118.22</v>
      </c>
      <c r="L31" s="366">
        <f t="shared" si="15"/>
        <v>293.04</v>
      </c>
      <c r="M31" s="366">
        <f t="shared" si="15"/>
        <v>0</v>
      </c>
      <c r="N31" s="366">
        <f t="shared" si="15"/>
        <v>63.77</v>
      </c>
      <c r="O31" s="366">
        <f t="shared" si="15"/>
        <v>84.91</v>
      </c>
      <c r="P31" s="366">
        <f t="shared" si="15"/>
        <v>1559.94</v>
      </c>
      <c r="Q31" s="366">
        <f t="shared" si="15"/>
        <v>0</v>
      </c>
      <c r="R31" s="366">
        <f t="shared" si="15"/>
        <v>8014.55</v>
      </c>
      <c r="S31" s="366">
        <f t="shared" si="15"/>
        <v>0</v>
      </c>
      <c r="T31" s="366">
        <f t="shared" si="15"/>
        <v>6511.31</v>
      </c>
      <c r="U31" s="366">
        <f t="shared" si="15"/>
        <v>7222.17</v>
      </c>
      <c r="V31" s="419"/>
      <c r="W31" s="390"/>
      <c r="X31" s="390"/>
      <c r="Y31" s="390"/>
      <c r="Z31" s="390"/>
      <c r="AA31" s="390"/>
      <c r="AB31" s="390"/>
      <c r="AC31" s="390"/>
      <c r="AD31" s="390"/>
      <c r="AE31" s="390"/>
      <c r="AF31" s="390"/>
      <c r="AG31" s="390"/>
      <c r="AH31" s="390"/>
      <c r="AI31" s="390"/>
      <c r="AJ31" s="390"/>
      <c r="AK31" s="390"/>
      <c r="AL31" s="390"/>
      <c r="AM31" s="390"/>
      <c r="AN31" s="390"/>
      <c r="AO31" s="390"/>
      <c r="AP31" s="390"/>
      <c r="AQ31" s="390"/>
      <c r="AR31" s="390"/>
      <c r="AS31" s="390"/>
      <c r="AT31" s="390"/>
      <c r="AU31" s="390"/>
      <c r="AV31" s="390"/>
      <c r="AW31" s="390"/>
      <c r="AX31" s="390"/>
      <c r="AY31" s="390"/>
      <c r="AZ31" s="390"/>
      <c r="BA31" s="390"/>
      <c r="BB31" s="390"/>
      <c r="BC31" s="390"/>
      <c r="BD31" s="390"/>
      <c r="BE31" s="390"/>
      <c r="BF31" s="390"/>
      <c r="BG31" s="390"/>
      <c r="BH31" s="390"/>
      <c r="BI31" s="390"/>
      <c r="BJ31" s="390"/>
      <c r="BK31" s="390"/>
      <c r="BL31" s="390"/>
      <c r="BM31" s="390"/>
      <c r="BN31" s="390"/>
      <c r="BO31" s="390"/>
      <c r="BP31" s="390"/>
      <c r="BQ31" s="390"/>
      <c r="BR31" s="390"/>
      <c r="BS31" s="390"/>
      <c r="BT31" s="390"/>
      <c r="BU31" s="390"/>
      <c r="BV31" s="390"/>
      <c r="BW31" s="390"/>
      <c r="BX31" s="390"/>
      <c r="BY31" s="390"/>
      <c r="BZ31" s="390"/>
      <c r="CA31" s="390"/>
      <c r="CB31" s="390"/>
      <c r="CC31" s="390"/>
      <c r="CD31" s="390"/>
      <c r="CE31" s="390"/>
      <c r="CF31" s="390"/>
      <c r="CG31" s="390"/>
      <c r="CH31" s="390"/>
      <c r="CI31" s="390"/>
      <c r="CJ31" s="390"/>
      <c r="CK31" s="390"/>
      <c r="CL31" s="390"/>
      <c r="CM31" s="390"/>
      <c r="CN31" s="390"/>
      <c r="CO31" s="390"/>
      <c r="CP31" s="390"/>
      <c r="CQ31" s="390"/>
      <c r="CR31" s="390"/>
      <c r="CS31" s="390"/>
      <c r="CT31" s="390"/>
      <c r="CU31" s="390"/>
      <c r="CV31" s="390"/>
      <c r="CW31" s="390"/>
      <c r="CX31" s="390"/>
      <c r="CY31" s="390"/>
      <c r="CZ31" s="390"/>
      <c r="DA31" s="390"/>
      <c r="DB31" s="390"/>
      <c r="DC31" s="390"/>
      <c r="DD31" s="390"/>
      <c r="DE31" s="390"/>
      <c r="DF31" s="390"/>
      <c r="DG31" s="390"/>
      <c r="DH31" s="390"/>
      <c r="DI31" s="390"/>
      <c r="DJ31" s="390"/>
      <c r="DK31" s="390"/>
      <c r="DL31" s="390"/>
      <c r="DM31" s="390"/>
      <c r="DN31" s="390"/>
      <c r="DO31" s="390"/>
      <c r="DP31" s="390"/>
      <c r="DQ31" s="390"/>
      <c r="DR31" s="390"/>
      <c r="DS31" s="390"/>
      <c r="DT31" s="390"/>
      <c r="DU31" s="390"/>
      <c r="DV31" s="390"/>
      <c r="DW31" s="390"/>
      <c r="DX31" s="390"/>
      <c r="DY31" s="390"/>
      <c r="DZ31" s="390"/>
      <c r="EA31" s="390"/>
      <c r="EB31" s="390"/>
      <c r="EC31" s="390"/>
      <c r="ED31" s="390"/>
      <c r="EE31" s="390"/>
      <c r="EF31" s="390"/>
      <c r="EG31" s="390"/>
      <c r="EH31" s="390"/>
      <c r="EI31" s="390"/>
      <c r="EJ31" s="390"/>
      <c r="EK31" s="390"/>
      <c r="EL31" s="390"/>
      <c r="EM31" s="390"/>
      <c r="EN31" s="390"/>
      <c r="EO31" s="390"/>
      <c r="EP31" s="390"/>
      <c r="EQ31" s="390"/>
      <c r="ER31" s="390"/>
      <c r="ES31" s="390"/>
      <c r="ET31" s="390"/>
      <c r="EU31" s="390"/>
      <c r="EV31" s="390"/>
      <c r="EW31" s="390"/>
      <c r="EX31" s="390"/>
      <c r="EY31" s="390"/>
      <c r="EZ31" s="390"/>
      <c r="FA31" s="390"/>
      <c r="FB31" s="390"/>
      <c r="FC31" s="390"/>
      <c r="FD31" s="390"/>
      <c r="FE31" s="390"/>
      <c r="FF31" s="390"/>
      <c r="FG31" s="390"/>
      <c r="FH31" s="390"/>
      <c r="FI31" s="390"/>
      <c r="FJ31" s="390"/>
      <c r="FK31" s="390"/>
      <c r="FL31" s="390"/>
      <c r="FM31" s="390"/>
      <c r="FN31" s="390"/>
      <c r="FO31" s="390"/>
      <c r="FP31" s="390"/>
      <c r="FQ31" s="390"/>
      <c r="FR31" s="390"/>
      <c r="FS31" s="390"/>
      <c r="FT31" s="390"/>
      <c r="FU31" s="390"/>
      <c r="FV31" s="390"/>
      <c r="FW31" s="390"/>
      <c r="FX31" s="390"/>
      <c r="FY31" s="390"/>
      <c r="FZ31" s="390"/>
      <c r="GA31" s="390"/>
      <c r="GB31" s="390"/>
      <c r="GC31" s="390"/>
      <c r="GD31" s="390"/>
      <c r="GE31" s="390"/>
      <c r="GF31" s="390"/>
      <c r="GG31" s="390"/>
      <c r="GH31" s="390"/>
      <c r="GI31" s="390"/>
      <c r="GJ31" s="390"/>
      <c r="GK31" s="390"/>
      <c r="GL31" s="390"/>
      <c r="GM31" s="390"/>
      <c r="GN31" s="390"/>
      <c r="GO31" s="390"/>
      <c r="GP31" s="390"/>
      <c r="GQ31" s="390"/>
      <c r="GR31" s="390"/>
      <c r="GS31" s="390"/>
      <c r="GT31" s="390"/>
      <c r="GU31" s="390"/>
      <c r="GV31" s="390"/>
      <c r="GW31" s="390"/>
      <c r="GX31" s="390"/>
      <c r="GY31" s="390"/>
      <c r="GZ31" s="390"/>
      <c r="HA31" s="390"/>
      <c r="HB31" s="390"/>
      <c r="HC31" s="390"/>
      <c r="HD31" s="390"/>
      <c r="HE31" s="390"/>
      <c r="HF31" s="390"/>
      <c r="HG31" s="390"/>
      <c r="HH31" s="390"/>
      <c r="HI31" s="390"/>
      <c r="HJ31" s="390"/>
      <c r="HK31" s="390"/>
      <c r="HL31" s="390"/>
      <c r="HM31" s="390"/>
      <c r="HN31" s="390"/>
      <c r="HO31" s="390"/>
      <c r="HP31" s="390"/>
      <c r="HQ31" s="390"/>
      <c r="HR31" s="390"/>
      <c r="HS31" s="390"/>
      <c r="HT31" s="390"/>
      <c r="HU31" s="390"/>
      <c r="HV31" s="390"/>
      <c r="HW31" s="390"/>
      <c r="HX31" s="390"/>
      <c r="HY31" s="390"/>
      <c r="HZ31" s="390"/>
      <c r="IA31" s="390"/>
      <c r="IB31" s="390"/>
      <c r="IC31" s="390"/>
      <c r="ID31" s="390"/>
      <c r="IE31" s="390"/>
    </row>
    <row r="32" spans="1:239">
      <c r="A32" s="346" t="s">
        <v>219</v>
      </c>
      <c r="B32" s="347" t="s">
        <v>220</v>
      </c>
      <c r="C32" s="346">
        <v>8</v>
      </c>
      <c r="D32" s="348">
        <v>8</v>
      </c>
      <c r="E32" s="349">
        <v>8</v>
      </c>
      <c r="F32" s="350">
        <v>386.1</v>
      </c>
      <c r="G32" s="351">
        <v>13.37</v>
      </c>
      <c r="H32" s="351">
        <f t="shared" ref="H32:H38" si="16">F32+G32</f>
        <v>399.47</v>
      </c>
      <c r="I32" s="351">
        <v>104.5</v>
      </c>
      <c r="J32" s="345">
        <f t="shared" ref="J32:J38" si="17">H32+I32</f>
        <v>503.97</v>
      </c>
      <c r="K32" s="351">
        <v>68.67</v>
      </c>
      <c r="L32" s="351">
        <v>7.25</v>
      </c>
      <c r="M32" s="351"/>
      <c r="N32" s="351">
        <v>5.79</v>
      </c>
      <c r="O32" s="351">
        <v>7.73</v>
      </c>
      <c r="P32" s="351">
        <f t="shared" ref="P32:P38" si="18">SUM(K32:O32)</f>
        <v>89.44</v>
      </c>
      <c r="Q32" s="351"/>
      <c r="R32" s="413">
        <f t="shared" ref="R32:R38" si="19">SUM(P32,J32,Q32)</f>
        <v>593.41</v>
      </c>
      <c r="S32" s="415"/>
      <c r="T32" s="350">
        <v>509.47</v>
      </c>
      <c r="U32" s="403">
        <v>572.42</v>
      </c>
      <c r="V32" s="416"/>
      <c r="W32" s="390"/>
      <c r="X32" s="390"/>
      <c r="Y32" s="390"/>
      <c r="Z32" s="390"/>
      <c r="AA32" s="390"/>
      <c r="AB32" s="390"/>
      <c r="AC32" s="390"/>
      <c r="AD32" s="390"/>
      <c r="AE32" s="390"/>
      <c r="AF32" s="390"/>
      <c r="AG32" s="390"/>
      <c r="AH32" s="390"/>
      <c r="AI32" s="390"/>
      <c r="AJ32" s="390"/>
      <c r="AK32" s="390"/>
      <c r="AL32" s="390"/>
      <c r="AM32" s="390"/>
      <c r="AN32" s="390"/>
      <c r="AO32" s="390"/>
      <c r="AP32" s="390"/>
      <c r="AQ32" s="390"/>
      <c r="AR32" s="390"/>
      <c r="AS32" s="390"/>
      <c r="AT32" s="390"/>
      <c r="AU32" s="390"/>
      <c r="AV32" s="390"/>
      <c r="AW32" s="390"/>
      <c r="AX32" s="390"/>
      <c r="AY32" s="390"/>
      <c r="AZ32" s="390"/>
      <c r="BA32" s="390"/>
      <c r="BB32" s="390"/>
      <c r="BC32" s="390"/>
      <c r="BD32" s="390"/>
      <c r="BE32" s="390"/>
      <c r="BF32" s="390"/>
      <c r="BG32" s="390"/>
      <c r="BH32" s="390"/>
      <c r="BI32" s="390"/>
      <c r="BJ32" s="390"/>
      <c r="BK32" s="390"/>
      <c r="BL32" s="390"/>
      <c r="BM32" s="390"/>
      <c r="BN32" s="390"/>
      <c r="BO32" s="390"/>
      <c r="BP32" s="390"/>
      <c r="BQ32" s="390"/>
      <c r="BR32" s="390"/>
      <c r="BS32" s="390"/>
      <c r="BT32" s="390"/>
      <c r="BU32" s="390"/>
      <c r="BV32" s="390"/>
      <c r="BW32" s="390"/>
      <c r="BX32" s="390"/>
      <c r="BY32" s="390"/>
      <c r="BZ32" s="390"/>
      <c r="CA32" s="390"/>
      <c r="CB32" s="390"/>
      <c r="CC32" s="390"/>
      <c r="CD32" s="390"/>
      <c r="CE32" s="390"/>
      <c r="CF32" s="390"/>
      <c r="CG32" s="390"/>
      <c r="CH32" s="390"/>
      <c r="CI32" s="390"/>
      <c r="CJ32" s="390"/>
      <c r="CK32" s="390"/>
      <c r="CL32" s="390"/>
      <c r="CM32" s="390"/>
      <c r="CN32" s="390"/>
      <c r="CO32" s="390"/>
      <c r="CP32" s="390"/>
      <c r="CQ32" s="390"/>
      <c r="CR32" s="390"/>
      <c r="CS32" s="390"/>
      <c r="CT32" s="390"/>
      <c r="CU32" s="390"/>
      <c r="CV32" s="390"/>
      <c r="CW32" s="390"/>
      <c r="CX32" s="390"/>
      <c r="CY32" s="390"/>
      <c r="CZ32" s="390"/>
      <c r="DA32" s="390"/>
      <c r="DB32" s="390"/>
      <c r="DC32" s="390"/>
      <c r="DD32" s="390"/>
      <c r="DE32" s="390"/>
      <c r="DF32" s="390"/>
      <c r="DG32" s="390"/>
      <c r="DH32" s="390"/>
      <c r="DI32" s="390"/>
      <c r="DJ32" s="390"/>
      <c r="DK32" s="390"/>
      <c r="DL32" s="390"/>
      <c r="DM32" s="390"/>
      <c r="DN32" s="390"/>
      <c r="DO32" s="390"/>
      <c r="DP32" s="390"/>
      <c r="DQ32" s="390"/>
      <c r="DR32" s="390"/>
      <c r="DS32" s="390"/>
      <c r="DT32" s="390"/>
      <c r="DU32" s="390"/>
      <c r="DV32" s="390"/>
      <c r="DW32" s="390"/>
      <c r="DX32" s="390"/>
      <c r="DY32" s="390"/>
      <c r="DZ32" s="390"/>
      <c r="EA32" s="390"/>
      <c r="EB32" s="390"/>
      <c r="EC32" s="390"/>
      <c r="ED32" s="390"/>
      <c r="EE32" s="390"/>
      <c r="EF32" s="390"/>
      <c r="EG32" s="390"/>
      <c r="EH32" s="390"/>
      <c r="EI32" s="390"/>
      <c r="EJ32" s="390"/>
      <c r="EK32" s="390"/>
      <c r="EL32" s="390"/>
      <c r="EM32" s="390"/>
      <c r="EN32" s="390"/>
      <c r="EO32" s="390"/>
      <c r="EP32" s="390"/>
      <c r="EQ32" s="390"/>
      <c r="ER32" s="390"/>
      <c r="ES32" s="390"/>
      <c r="ET32" s="390"/>
      <c r="EU32" s="390"/>
      <c r="EV32" s="390"/>
      <c r="EW32" s="390"/>
      <c r="EX32" s="390"/>
      <c r="EY32" s="390"/>
      <c r="EZ32" s="390"/>
      <c r="FA32" s="390"/>
      <c r="FB32" s="390"/>
      <c r="FC32" s="390"/>
      <c r="FD32" s="390"/>
      <c r="FE32" s="390"/>
      <c r="FF32" s="390"/>
      <c r="FG32" s="390"/>
      <c r="FH32" s="390"/>
      <c r="FI32" s="390"/>
      <c r="FJ32" s="390"/>
      <c r="FK32" s="390"/>
      <c r="FL32" s="390"/>
      <c r="FM32" s="390"/>
      <c r="FN32" s="390"/>
      <c r="FO32" s="390"/>
      <c r="FP32" s="390"/>
      <c r="FQ32" s="390"/>
      <c r="FR32" s="390"/>
      <c r="FS32" s="390"/>
      <c r="FT32" s="390"/>
      <c r="FU32" s="390"/>
      <c r="FV32" s="390"/>
      <c r="FW32" s="390"/>
      <c r="FX32" s="390"/>
      <c r="FY32" s="390"/>
      <c r="FZ32" s="390"/>
      <c r="GA32" s="390"/>
      <c r="GB32" s="390"/>
      <c r="GC32" s="390"/>
      <c r="GD32" s="390"/>
      <c r="GE32" s="390"/>
      <c r="GF32" s="390"/>
      <c r="GG32" s="390"/>
      <c r="GH32" s="390"/>
      <c r="GI32" s="390"/>
      <c r="GJ32" s="390"/>
      <c r="GK32" s="390"/>
      <c r="GL32" s="390"/>
      <c r="GM32" s="390"/>
      <c r="GN32" s="390"/>
      <c r="GO32" s="390"/>
      <c r="GP32" s="390"/>
      <c r="GQ32" s="390"/>
      <c r="GR32" s="390"/>
      <c r="GS32" s="390"/>
      <c r="GT32" s="390"/>
      <c r="GU32" s="390"/>
      <c r="GV32" s="390"/>
      <c r="GW32" s="390"/>
      <c r="GX32" s="390"/>
      <c r="GY32" s="390"/>
      <c r="GZ32" s="390"/>
      <c r="HA32" s="390"/>
      <c r="HB32" s="390"/>
      <c r="HC32" s="390"/>
      <c r="HD32" s="390"/>
      <c r="HE32" s="390"/>
      <c r="HF32" s="390"/>
      <c r="HG32" s="390"/>
      <c r="HH32" s="390"/>
      <c r="HI32" s="390"/>
      <c r="HJ32" s="390"/>
      <c r="HK32" s="390"/>
      <c r="HL32" s="390"/>
      <c r="HM32" s="390"/>
      <c r="HN32" s="390"/>
      <c r="HO32" s="390"/>
      <c r="HP32" s="390"/>
      <c r="HQ32" s="390"/>
      <c r="HR32" s="390"/>
      <c r="HS32" s="390"/>
      <c r="HT32" s="390"/>
      <c r="HU32" s="390"/>
      <c r="HV32" s="390"/>
      <c r="HW32" s="390"/>
      <c r="HX32" s="390"/>
      <c r="HY32" s="390"/>
      <c r="HZ32" s="390"/>
      <c r="IA32" s="390"/>
      <c r="IB32" s="390"/>
      <c r="IC32" s="390"/>
      <c r="ID32" s="390"/>
      <c r="IE32" s="390"/>
    </row>
    <row r="33" spans="1:239">
      <c r="A33" s="346"/>
      <c r="B33" s="347" t="s">
        <v>221</v>
      </c>
      <c r="C33" s="346">
        <v>4</v>
      </c>
      <c r="D33" s="348">
        <v>4</v>
      </c>
      <c r="E33" s="349">
        <v>4</v>
      </c>
      <c r="F33" s="350">
        <v>106.92</v>
      </c>
      <c r="G33" s="351">
        <v>5.35</v>
      </c>
      <c r="H33" s="351">
        <f t="shared" si="16"/>
        <v>112.27</v>
      </c>
      <c r="I33" s="351">
        <v>37.4</v>
      </c>
      <c r="J33" s="345">
        <f t="shared" si="17"/>
        <v>149.67</v>
      </c>
      <c r="K33" s="351">
        <v>11.54</v>
      </c>
      <c r="L33" s="351">
        <v>4.02</v>
      </c>
      <c r="M33" s="351"/>
      <c r="N33" s="351">
        <v>1.6</v>
      </c>
      <c r="O33" s="351">
        <v>2.14</v>
      </c>
      <c r="P33" s="351">
        <f t="shared" si="18"/>
        <v>19.3</v>
      </c>
      <c r="Q33" s="351"/>
      <c r="R33" s="413">
        <f t="shared" si="19"/>
        <v>168.97</v>
      </c>
      <c r="S33" s="415"/>
      <c r="T33" s="350">
        <v>140.5</v>
      </c>
      <c r="U33" s="403">
        <v>128.69</v>
      </c>
      <c r="V33" s="416"/>
      <c r="W33" s="390"/>
      <c r="X33" s="390"/>
      <c r="Y33" s="390"/>
      <c r="Z33" s="390"/>
      <c r="AA33" s="390"/>
      <c r="AB33" s="390"/>
      <c r="AC33" s="390"/>
      <c r="AD33" s="390"/>
      <c r="AE33" s="390"/>
      <c r="AF33" s="390"/>
      <c r="AG33" s="390"/>
      <c r="AH33" s="390"/>
      <c r="AI33" s="390"/>
      <c r="AJ33" s="390"/>
      <c r="AK33" s="390"/>
      <c r="AL33" s="390"/>
      <c r="AM33" s="390"/>
      <c r="AN33" s="390"/>
      <c r="AO33" s="390"/>
      <c r="AP33" s="390"/>
      <c r="AQ33" s="390"/>
      <c r="AR33" s="390"/>
      <c r="AS33" s="390"/>
      <c r="AT33" s="390"/>
      <c r="AU33" s="390"/>
      <c r="AV33" s="390"/>
      <c r="AW33" s="390"/>
      <c r="AX33" s="390"/>
      <c r="AY33" s="390"/>
      <c r="AZ33" s="390"/>
      <c r="BA33" s="390"/>
      <c r="BB33" s="390"/>
      <c r="BC33" s="390"/>
      <c r="BD33" s="390"/>
      <c r="BE33" s="390"/>
      <c r="BF33" s="390"/>
      <c r="BG33" s="390"/>
      <c r="BH33" s="390"/>
      <c r="BI33" s="390"/>
      <c r="BJ33" s="390"/>
      <c r="BK33" s="390"/>
      <c r="BL33" s="390"/>
      <c r="BM33" s="390"/>
      <c r="BN33" s="390"/>
      <c r="BO33" s="390"/>
      <c r="BP33" s="390"/>
      <c r="BQ33" s="390"/>
      <c r="BR33" s="390"/>
      <c r="BS33" s="390"/>
      <c r="BT33" s="390"/>
      <c r="BU33" s="390"/>
      <c r="BV33" s="390"/>
      <c r="BW33" s="390"/>
      <c r="BX33" s="390"/>
      <c r="BY33" s="390"/>
      <c r="BZ33" s="390"/>
      <c r="CA33" s="390"/>
      <c r="CB33" s="390"/>
      <c r="CC33" s="390"/>
      <c r="CD33" s="390"/>
      <c r="CE33" s="390"/>
      <c r="CF33" s="390"/>
      <c r="CG33" s="390"/>
      <c r="CH33" s="390"/>
      <c r="CI33" s="390"/>
      <c r="CJ33" s="390"/>
      <c r="CK33" s="390"/>
      <c r="CL33" s="390"/>
      <c r="CM33" s="390"/>
      <c r="CN33" s="390"/>
      <c r="CO33" s="390"/>
      <c r="CP33" s="390"/>
      <c r="CQ33" s="390"/>
      <c r="CR33" s="390"/>
      <c r="CS33" s="390"/>
      <c r="CT33" s="390"/>
      <c r="CU33" s="390"/>
      <c r="CV33" s="390"/>
      <c r="CW33" s="390"/>
      <c r="CX33" s="390"/>
      <c r="CY33" s="390"/>
      <c r="CZ33" s="390"/>
      <c r="DA33" s="390"/>
      <c r="DB33" s="390"/>
      <c r="DC33" s="390"/>
      <c r="DD33" s="390"/>
      <c r="DE33" s="390"/>
      <c r="DF33" s="390"/>
      <c r="DG33" s="390"/>
      <c r="DH33" s="390"/>
      <c r="DI33" s="390"/>
      <c r="DJ33" s="390"/>
      <c r="DK33" s="390"/>
      <c r="DL33" s="390"/>
      <c r="DM33" s="390"/>
      <c r="DN33" s="390"/>
      <c r="DO33" s="390"/>
      <c r="DP33" s="390"/>
      <c r="DQ33" s="390"/>
      <c r="DR33" s="390"/>
      <c r="DS33" s="390"/>
      <c r="DT33" s="390"/>
      <c r="DU33" s="390"/>
      <c r="DV33" s="390"/>
      <c r="DW33" s="390"/>
      <c r="DX33" s="390"/>
      <c r="DY33" s="390"/>
      <c r="DZ33" s="390"/>
      <c r="EA33" s="390"/>
      <c r="EB33" s="390"/>
      <c r="EC33" s="390"/>
      <c r="ED33" s="390"/>
      <c r="EE33" s="390"/>
      <c r="EF33" s="390"/>
      <c r="EG33" s="390"/>
      <c r="EH33" s="390"/>
      <c r="EI33" s="390"/>
      <c r="EJ33" s="390"/>
      <c r="EK33" s="390"/>
      <c r="EL33" s="390"/>
      <c r="EM33" s="390"/>
      <c r="EN33" s="390"/>
      <c r="EO33" s="390"/>
      <c r="EP33" s="390"/>
      <c r="EQ33" s="390"/>
      <c r="ER33" s="390"/>
      <c r="ES33" s="390"/>
      <c r="ET33" s="390"/>
      <c r="EU33" s="390"/>
      <c r="EV33" s="390"/>
      <c r="EW33" s="390"/>
      <c r="EX33" s="390"/>
      <c r="EY33" s="390"/>
      <c r="EZ33" s="390"/>
      <c r="FA33" s="390"/>
      <c r="FB33" s="390"/>
      <c r="FC33" s="390"/>
      <c r="FD33" s="390"/>
      <c r="FE33" s="390"/>
      <c r="FF33" s="390"/>
      <c r="FG33" s="390"/>
      <c r="FH33" s="390"/>
      <c r="FI33" s="390"/>
      <c r="FJ33" s="390"/>
      <c r="FK33" s="390"/>
      <c r="FL33" s="390"/>
      <c r="FM33" s="390"/>
      <c r="FN33" s="390"/>
      <c r="FO33" s="390"/>
      <c r="FP33" s="390"/>
      <c r="FQ33" s="390"/>
      <c r="FR33" s="390"/>
      <c r="FS33" s="390"/>
      <c r="FT33" s="390"/>
      <c r="FU33" s="390"/>
      <c r="FV33" s="390"/>
      <c r="FW33" s="390"/>
      <c r="FX33" s="390"/>
      <c r="FY33" s="390"/>
      <c r="FZ33" s="390"/>
      <c r="GA33" s="390"/>
      <c r="GB33" s="390"/>
      <c r="GC33" s="390"/>
      <c r="GD33" s="390"/>
      <c r="GE33" s="390"/>
      <c r="GF33" s="390"/>
      <c r="GG33" s="390"/>
      <c r="GH33" s="390"/>
      <c r="GI33" s="390"/>
      <c r="GJ33" s="390"/>
      <c r="GK33" s="390"/>
      <c r="GL33" s="390"/>
      <c r="GM33" s="390"/>
      <c r="GN33" s="390"/>
      <c r="GO33" s="390"/>
      <c r="GP33" s="390"/>
      <c r="GQ33" s="390"/>
      <c r="GR33" s="390"/>
      <c r="GS33" s="390"/>
      <c r="GT33" s="390"/>
      <c r="GU33" s="390"/>
      <c r="GV33" s="390"/>
      <c r="GW33" s="390"/>
      <c r="GX33" s="390"/>
      <c r="GY33" s="390"/>
      <c r="GZ33" s="390"/>
      <c r="HA33" s="390"/>
      <c r="HB33" s="390"/>
      <c r="HC33" s="390"/>
      <c r="HD33" s="390"/>
      <c r="HE33" s="390"/>
      <c r="HF33" s="390"/>
      <c r="HG33" s="390"/>
      <c r="HH33" s="390"/>
      <c r="HI33" s="390"/>
      <c r="HJ33" s="390"/>
      <c r="HK33" s="390"/>
      <c r="HL33" s="390"/>
      <c r="HM33" s="390"/>
      <c r="HN33" s="390"/>
      <c r="HO33" s="390"/>
      <c r="HP33" s="390"/>
      <c r="HQ33" s="390"/>
      <c r="HR33" s="390"/>
      <c r="HS33" s="390"/>
      <c r="HT33" s="390"/>
      <c r="HU33" s="390"/>
      <c r="HV33" s="390"/>
      <c r="HW33" s="390"/>
      <c r="HX33" s="390"/>
      <c r="HY33" s="390"/>
      <c r="HZ33" s="390"/>
      <c r="IA33" s="390"/>
      <c r="IB33" s="390"/>
      <c r="IC33" s="390"/>
      <c r="ID33" s="390"/>
      <c r="IE33" s="390"/>
    </row>
    <row r="34" spans="1:239">
      <c r="A34" s="367" t="s">
        <v>222</v>
      </c>
      <c r="B34" s="368"/>
      <c r="C34" s="369">
        <f t="shared" ref="C34:U34" si="20">SUM(C32:C33)</f>
        <v>12</v>
      </c>
      <c r="D34" s="369">
        <f t="shared" si="20"/>
        <v>12</v>
      </c>
      <c r="E34" s="369">
        <f t="shared" si="20"/>
        <v>12</v>
      </c>
      <c r="F34" s="370">
        <f t="shared" si="20"/>
        <v>493.02</v>
      </c>
      <c r="G34" s="370">
        <f t="shared" si="20"/>
        <v>18.72</v>
      </c>
      <c r="H34" s="370">
        <f t="shared" si="20"/>
        <v>511.74</v>
      </c>
      <c r="I34" s="370">
        <f t="shared" si="20"/>
        <v>141.9</v>
      </c>
      <c r="J34" s="370">
        <f t="shared" si="20"/>
        <v>653.64</v>
      </c>
      <c r="K34" s="370">
        <f t="shared" si="20"/>
        <v>80.21</v>
      </c>
      <c r="L34" s="370">
        <f t="shared" si="20"/>
        <v>11.27</v>
      </c>
      <c r="M34" s="370">
        <f t="shared" si="20"/>
        <v>0</v>
      </c>
      <c r="N34" s="370">
        <f t="shared" si="20"/>
        <v>7.39</v>
      </c>
      <c r="O34" s="370">
        <f t="shared" si="20"/>
        <v>9.87</v>
      </c>
      <c r="P34" s="370">
        <f t="shared" si="20"/>
        <v>108.74</v>
      </c>
      <c r="Q34" s="370">
        <f t="shared" si="20"/>
        <v>0</v>
      </c>
      <c r="R34" s="370">
        <f t="shared" si="20"/>
        <v>762.38</v>
      </c>
      <c r="S34" s="370">
        <f t="shared" si="20"/>
        <v>0</v>
      </c>
      <c r="T34" s="370">
        <f t="shared" si="20"/>
        <v>649.97</v>
      </c>
      <c r="U34" s="370">
        <f t="shared" si="20"/>
        <v>701.11</v>
      </c>
      <c r="V34" s="42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390"/>
      <c r="AU34" s="390"/>
      <c r="AV34" s="390"/>
      <c r="AW34" s="390"/>
      <c r="AX34" s="390"/>
      <c r="AY34" s="390"/>
      <c r="AZ34" s="390"/>
      <c r="BA34" s="390"/>
      <c r="BB34" s="390"/>
      <c r="BC34" s="390"/>
      <c r="BD34" s="390"/>
      <c r="BE34" s="390"/>
      <c r="BF34" s="390"/>
      <c r="BG34" s="390"/>
      <c r="BH34" s="390"/>
      <c r="BI34" s="390"/>
      <c r="BJ34" s="390"/>
      <c r="BK34" s="390"/>
      <c r="BL34" s="390"/>
      <c r="BM34" s="390"/>
      <c r="BN34" s="390"/>
      <c r="BO34" s="390"/>
      <c r="BP34" s="390"/>
      <c r="BQ34" s="390"/>
      <c r="BR34" s="390"/>
      <c r="BS34" s="390"/>
      <c r="BT34" s="390"/>
      <c r="BU34" s="390"/>
      <c r="BV34" s="390"/>
      <c r="BW34" s="390"/>
      <c r="BX34" s="390"/>
      <c r="BY34" s="390"/>
      <c r="BZ34" s="390"/>
      <c r="CA34" s="390"/>
      <c r="CB34" s="390"/>
      <c r="CC34" s="390"/>
      <c r="CD34" s="390"/>
      <c r="CE34" s="390"/>
      <c r="CF34" s="390"/>
      <c r="CG34" s="390"/>
      <c r="CH34" s="390"/>
      <c r="CI34" s="390"/>
      <c r="CJ34" s="390"/>
      <c r="CK34" s="390"/>
      <c r="CL34" s="390"/>
      <c r="CM34" s="390"/>
      <c r="CN34" s="390"/>
      <c r="CO34" s="390"/>
      <c r="CP34" s="390"/>
      <c r="CQ34" s="390"/>
      <c r="CR34" s="390"/>
      <c r="CS34" s="390"/>
      <c r="CT34" s="390"/>
      <c r="CU34" s="390"/>
      <c r="CV34" s="390"/>
      <c r="CW34" s="390"/>
      <c r="CX34" s="390"/>
      <c r="CY34" s="390"/>
      <c r="CZ34" s="390"/>
      <c r="DA34" s="390"/>
      <c r="DB34" s="390"/>
      <c r="DC34" s="390"/>
      <c r="DD34" s="390"/>
      <c r="DE34" s="390"/>
      <c r="DF34" s="390"/>
      <c r="DG34" s="390"/>
      <c r="DH34" s="390"/>
      <c r="DI34" s="390"/>
      <c r="DJ34" s="390"/>
      <c r="DK34" s="390"/>
      <c r="DL34" s="390"/>
      <c r="DM34" s="390"/>
      <c r="DN34" s="390"/>
      <c r="DO34" s="390"/>
      <c r="DP34" s="390"/>
      <c r="DQ34" s="390"/>
      <c r="DR34" s="390"/>
      <c r="DS34" s="390"/>
      <c r="DT34" s="390"/>
      <c r="DU34" s="390"/>
      <c r="DV34" s="390"/>
      <c r="DW34" s="390"/>
      <c r="DX34" s="390"/>
      <c r="DY34" s="390"/>
      <c r="DZ34" s="390"/>
      <c r="EA34" s="390"/>
      <c r="EB34" s="390"/>
      <c r="EC34" s="390"/>
      <c r="ED34" s="390"/>
      <c r="EE34" s="390"/>
      <c r="EF34" s="390"/>
      <c r="EG34" s="390"/>
      <c r="EH34" s="390"/>
      <c r="EI34" s="390"/>
      <c r="EJ34" s="390"/>
      <c r="EK34" s="390"/>
      <c r="EL34" s="390"/>
      <c r="EM34" s="390"/>
      <c r="EN34" s="390"/>
      <c r="EO34" s="390"/>
      <c r="EP34" s="390"/>
      <c r="EQ34" s="390"/>
      <c r="ER34" s="390"/>
      <c r="ES34" s="390"/>
      <c r="ET34" s="390"/>
      <c r="EU34" s="390"/>
      <c r="EV34" s="390"/>
      <c r="EW34" s="390"/>
      <c r="EX34" s="390"/>
      <c r="EY34" s="390"/>
      <c r="EZ34" s="390"/>
      <c r="FA34" s="390"/>
      <c r="FB34" s="390"/>
      <c r="FC34" s="390"/>
      <c r="FD34" s="390"/>
      <c r="FE34" s="390"/>
      <c r="FF34" s="390"/>
      <c r="FG34" s="390"/>
      <c r="FH34" s="390"/>
      <c r="FI34" s="390"/>
      <c r="FJ34" s="390"/>
      <c r="FK34" s="390"/>
      <c r="FL34" s="390"/>
      <c r="FM34" s="390"/>
      <c r="FN34" s="390"/>
      <c r="FO34" s="390"/>
      <c r="FP34" s="390"/>
      <c r="FQ34" s="390"/>
      <c r="FR34" s="390"/>
      <c r="FS34" s="390"/>
      <c r="FT34" s="390"/>
      <c r="FU34" s="390"/>
      <c r="FV34" s="390"/>
      <c r="FW34" s="390"/>
      <c r="FX34" s="390"/>
      <c r="FY34" s="390"/>
      <c r="FZ34" s="390"/>
      <c r="GA34" s="390"/>
      <c r="GB34" s="390"/>
      <c r="GC34" s="390"/>
      <c r="GD34" s="390"/>
      <c r="GE34" s="390"/>
      <c r="GF34" s="390"/>
      <c r="GG34" s="390"/>
      <c r="GH34" s="390"/>
      <c r="GI34" s="390"/>
      <c r="GJ34" s="390"/>
      <c r="GK34" s="390"/>
      <c r="GL34" s="390"/>
      <c r="GM34" s="390"/>
      <c r="GN34" s="390"/>
      <c r="GO34" s="390"/>
      <c r="GP34" s="390"/>
      <c r="GQ34" s="390"/>
      <c r="GR34" s="390"/>
      <c r="GS34" s="390"/>
      <c r="GT34" s="390"/>
      <c r="GU34" s="390"/>
      <c r="GV34" s="390"/>
      <c r="GW34" s="390"/>
      <c r="GX34" s="390"/>
      <c r="GY34" s="390"/>
      <c r="GZ34" s="390"/>
      <c r="HA34" s="390"/>
      <c r="HB34" s="390"/>
      <c r="HC34" s="390"/>
      <c r="HD34" s="390"/>
      <c r="HE34" s="390"/>
      <c r="HF34" s="390"/>
      <c r="HG34" s="390"/>
      <c r="HH34" s="390"/>
      <c r="HI34" s="390"/>
      <c r="HJ34" s="390"/>
      <c r="HK34" s="390"/>
      <c r="HL34" s="390"/>
      <c r="HM34" s="390"/>
      <c r="HN34" s="390"/>
      <c r="HO34" s="390"/>
      <c r="HP34" s="390"/>
      <c r="HQ34" s="390"/>
      <c r="HR34" s="390"/>
      <c r="HS34" s="390"/>
      <c r="HT34" s="390"/>
      <c r="HU34" s="390"/>
      <c r="HV34" s="390"/>
      <c r="HW34" s="390"/>
      <c r="HX34" s="390"/>
      <c r="HY34" s="390"/>
      <c r="HZ34" s="390"/>
      <c r="IA34" s="390"/>
      <c r="IB34" s="390"/>
      <c r="IC34" s="390"/>
      <c r="ID34" s="390"/>
      <c r="IE34" s="390"/>
    </row>
    <row r="35" spans="1:239">
      <c r="A35" s="363" t="s">
        <v>223</v>
      </c>
      <c r="B35" s="364"/>
      <c r="C35" s="365">
        <f t="shared" ref="C35:U35" si="21">SUM(C34,C31)</f>
        <v>1002</v>
      </c>
      <c r="D35" s="365">
        <f t="shared" si="21"/>
        <v>997</v>
      </c>
      <c r="E35" s="365">
        <f t="shared" si="21"/>
        <v>1026</v>
      </c>
      <c r="F35" s="366">
        <f t="shared" si="21"/>
        <v>5243.38</v>
      </c>
      <c r="G35" s="366">
        <f t="shared" si="21"/>
        <v>1497.36</v>
      </c>
      <c r="H35" s="366">
        <f t="shared" si="21"/>
        <v>6740.74</v>
      </c>
      <c r="I35" s="366">
        <f t="shared" si="21"/>
        <v>367.51</v>
      </c>
      <c r="J35" s="366">
        <f t="shared" si="21"/>
        <v>7108.25</v>
      </c>
      <c r="K35" s="366">
        <f t="shared" si="21"/>
        <v>1198.43</v>
      </c>
      <c r="L35" s="366">
        <f t="shared" si="21"/>
        <v>304.31</v>
      </c>
      <c r="M35" s="366">
        <f t="shared" si="21"/>
        <v>0</v>
      </c>
      <c r="N35" s="366">
        <f t="shared" si="21"/>
        <v>71.16</v>
      </c>
      <c r="O35" s="366">
        <f t="shared" si="21"/>
        <v>94.78</v>
      </c>
      <c r="P35" s="366">
        <f t="shared" si="21"/>
        <v>1668.68</v>
      </c>
      <c r="Q35" s="366">
        <f t="shared" si="21"/>
        <v>0</v>
      </c>
      <c r="R35" s="366">
        <f t="shared" si="21"/>
        <v>8776.93</v>
      </c>
      <c r="S35" s="366">
        <f t="shared" si="21"/>
        <v>0</v>
      </c>
      <c r="T35" s="366">
        <f t="shared" si="21"/>
        <v>7161.28</v>
      </c>
      <c r="U35" s="366">
        <f t="shared" si="21"/>
        <v>7923.28</v>
      </c>
      <c r="V35" s="419"/>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390"/>
      <c r="BC35" s="390"/>
      <c r="BD35" s="390"/>
      <c r="BE35" s="390"/>
      <c r="BF35" s="390"/>
      <c r="BG35" s="390"/>
      <c r="BH35" s="390"/>
      <c r="BI35" s="390"/>
      <c r="BJ35" s="390"/>
      <c r="BK35" s="390"/>
      <c r="BL35" s="390"/>
      <c r="BM35" s="390"/>
      <c r="BN35" s="390"/>
      <c r="BO35" s="390"/>
      <c r="BP35" s="390"/>
      <c r="BQ35" s="390"/>
      <c r="BR35" s="390"/>
      <c r="BS35" s="390"/>
      <c r="BT35" s="390"/>
      <c r="BU35" s="390"/>
      <c r="BV35" s="390"/>
      <c r="BW35" s="390"/>
      <c r="BX35" s="390"/>
      <c r="BY35" s="390"/>
      <c r="BZ35" s="390"/>
      <c r="CA35" s="390"/>
      <c r="CB35" s="390"/>
      <c r="CC35" s="390"/>
      <c r="CD35" s="390"/>
      <c r="CE35" s="390"/>
      <c r="CF35" s="390"/>
      <c r="CG35" s="390"/>
      <c r="CH35" s="390"/>
      <c r="CI35" s="390"/>
      <c r="CJ35" s="390"/>
      <c r="CK35" s="390"/>
      <c r="CL35" s="390"/>
      <c r="CM35" s="390"/>
      <c r="CN35" s="390"/>
      <c r="CO35" s="390"/>
      <c r="CP35" s="390"/>
      <c r="CQ35" s="390"/>
      <c r="CR35" s="390"/>
      <c r="CS35" s="390"/>
      <c r="CT35" s="390"/>
      <c r="CU35" s="390"/>
      <c r="CV35" s="390"/>
      <c r="CW35" s="390"/>
      <c r="CX35" s="390"/>
      <c r="CY35" s="390"/>
      <c r="CZ35" s="390"/>
      <c r="DA35" s="390"/>
      <c r="DB35" s="390"/>
      <c r="DC35" s="390"/>
      <c r="DD35" s="390"/>
      <c r="DE35" s="390"/>
      <c r="DF35" s="390"/>
      <c r="DG35" s="390"/>
      <c r="DH35" s="390"/>
      <c r="DI35" s="390"/>
      <c r="DJ35" s="390"/>
      <c r="DK35" s="390"/>
      <c r="DL35" s="390"/>
      <c r="DM35" s="390"/>
      <c r="DN35" s="390"/>
      <c r="DO35" s="390"/>
      <c r="DP35" s="390"/>
      <c r="DQ35" s="390"/>
      <c r="DR35" s="390"/>
      <c r="DS35" s="390"/>
      <c r="DT35" s="390"/>
      <c r="DU35" s="390"/>
      <c r="DV35" s="390"/>
      <c r="DW35" s="390"/>
      <c r="DX35" s="390"/>
      <c r="DY35" s="390"/>
      <c r="DZ35" s="390"/>
      <c r="EA35" s="390"/>
      <c r="EB35" s="390"/>
      <c r="EC35" s="390"/>
      <c r="ED35" s="390"/>
      <c r="EE35" s="390"/>
      <c r="EF35" s="390"/>
      <c r="EG35" s="390"/>
      <c r="EH35" s="390"/>
      <c r="EI35" s="390"/>
      <c r="EJ35" s="390"/>
      <c r="EK35" s="390"/>
      <c r="EL35" s="390"/>
      <c r="EM35" s="390"/>
      <c r="EN35" s="390"/>
      <c r="EO35" s="390"/>
      <c r="EP35" s="390"/>
      <c r="EQ35" s="390"/>
      <c r="ER35" s="390"/>
      <c r="ES35" s="390"/>
      <c r="ET35" s="390"/>
      <c r="EU35" s="390"/>
      <c r="EV35" s="390"/>
      <c r="EW35" s="390"/>
      <c r="EX35" s="390"/>
      <c r="EY35" s="390"/>
      <c r="EZ35" s="390"/>
      <c r="FA35" s="390"/>
      <c r="FB35" s="390"/>
      <c r="FC35" s="390"/>
      <c r="FD35" s="390"/>
      <c r="FE35" s="390"/>
      <c r="FF35" s="390"/>
      <c r="FG35" s="390"/>
      <c r="FH35" s="390"/>
      <c r="FI35" s="390"/>
      <c r="FJ35" s="390"/>
      <c r="FK35" s="390"/>
      <c r="FL35" s="390"/>
      <c r="FM35" s="390"/>
      <c r="FN35" s="390"/>
      <c r="FO35" s="390"/>
      <c r="FP35" s="390"/>
      <c r="FQ35" s="390"/>
      <c r="FR35" s="390"/>
      <c r="FS35" s="390"/>
      <c r="FT35" s="390"/>
      <c r="FU35" s="390"/>
      <c r="FV35" s="390"/>
      <c r="FW35" s="390"/>
      <c r="FX35" s="390"/>
      <c r="FY35" s="390"/>
      <c r="FZ35" s="390"/>
      <c r="GA35" s="390"/>
      <c r="GB35" s="390"/>
      <c r="GC35" s="390"/>
      <c r="GD35" s="390"/>
      <c r="GE35" s="390"/>
      <c r="GF35" s="390"/>
      <c r="GG35" s="390"/>
      <c r="GH35" s="390"/>
      <c r="GI35" s="390"/>
      <c r="GJ35" s="390"/>
      <c r="GK35" s="390"/>
      <c r="GL35" s="390"/>
      <c r="GM35" s="390"/>
      <c r="GN35" s="390"/>
      <c r="GO35" s="390"/>
      <c r="GP35" s="390"/>
      <c r="GQ35" s="390"/>
      <c r="GR35" s="390"/>
      <c r="GS35" s="390"/>
      <c r="GT35" s="390"/>
      <c r="GU35" s="390"/>
      <c r="GV35" s="390"/>
      <c r="GW35" s="390"/>
      <c r="GX35" s="390"/>
      <c r="GY35" s="390"/>
      <c r="GZ35" s="390"/>
      <c r="HA35" s="390"/>
      <c r="HB35" s="390"/>
      <c r="HC35" s="390"/>
      <c r="HD35" s="390"/>
      <c r="HE35" s="390"/>
      <c r="HF35" s="390"/>
      <c r="HG35" s="390"/>
      <c r="HH35" s="390"/>
      <c r="HI35" s="390"/>
      <c r="HJ35" s="390"/>
      <c r="HK35" s="390"/>
      <c r="HL35" s="390"/>
      <c r="HM35" s="390"/>
      <c r="HN35" s="390"/>
      <c r="HO35" s="390"/>
      <c r="HP35" s="390"/>
      <c r="HQ35" s="390"/>
      <c r="HR35" s="390"/>
      <c r="HS35" s="390"/>
      <c r="HT35" s="390"/>
      <c r="HU35" s="390"/>
      <c r="HV35" s="390"/>
      <c r="HW35" s="390"/>
      <c r="HX35" s="390"/>
      <c r="HY35" s="390"/>
      <c r="HZ35" s="390"/>
      <c r="IA35" s="390"/>
      <c r="IB35" s="390"/>
      <c r="IC35" s="390"/>
      <c r="ID35" s="390"/>
      <c r="IE35" s="390"/>
    </row>
    <row r="36" spans="1:28">
      <c r="A36" s="358" t="s">
        <v>185</v>
      </c>
      <c r="B36" s="371" t="s">
        <v>224</v>
      </c>
      <c r="C36" s="372">
        <v>5</v>
      </c>
      <c r="D36" s="373">
        <v>3</v>
      </c>
      <c r="E36" s="349">
        <v>2</v>
      </c>
      <c r="F36" s="350">
        <v>3.9</v>
      </c>
      <c r="G36" s="351">
        <v>1.35</v>
      </c>
      <c r="H36" s="351">
        <f t="shared" si="16"/>
        <v>5.25</v>
      </c>
      <c r="I36" s="351"/>
      <c r="J36" s="345">
        <f t="shared" si="17"/>
        <v>5.25</v>
      </c>
      <c r="K36" s="351">
        <v>2.02</v>
      </c>
      <c r="L36" s="351">
        <v>0.32</v>
      </c>
      <c r="M36" s="351"/>
      <c r="N36" s="351">
        <v>0.06</v>
      </c>
      <c r="O36" s="351">
        <v>0.08</v>
      </c>
      <c r="P36" s="351">
        <f t="shared" si="18"/>
        <v>2.48</v>
      </c>
      <c r="Q36" s="351"/>
      <c r="R36" s="413">
        <f t="shared" si="19"/>
        <v>7.73</v>
      </c>
      <c r="S36" s="415"/>
      <c r="T36" s="350">
        <v>20.75</v>
      </c>
      <c r="U36" s="403">
        <v>4.29</v>
      </c>
      <c r="V36" s="416"/>
      <c r="Y36" s="390"/>
      <c r="AB36" s="390"/>
    </row>
    <row r="37" spans="1:28">
      <c r="A37" s="359"/>
      <c r="B37" s="371" t="s">
        <v>225</v>
      </c>
      <c r="C37" s="372">
        <v>2</v>
      </c>
      <c r="D37" s="373">
        <v>1</v>
      </c>
      <c r="E37" s="349">
        <v>1</v>
      </c>
      <c r="F37" s="350">
        <v>4.42</v>
      </c>
      <c r="G37" s="351">
        <v>1.42</v>
      </c>
      <c r="H37" s="351">
        <f t="shared" si="16"/>
        <v>5.84</v>
      </c>
      <c r="I37" s="351"/>
      <c r="J37" s="345">
        <f t="shared" si="17"/>
        <v>5.84</v>
      </c>
      <c r="K37" s="351">
        <v>1.32</v>
      </c>
      <c r="L37" s="351">
        <v>0.61</v>
      </c>
      <c r="M37" s="351"/>
      <c r="N37" s="351">
        <v>0.06</v>
      </c>
      <c r="O37" s="351">
        <v>0.09</v>
      </c>
      <c r="P37" s="351">
        <f t="shared" si="18"/>
        <v>2.08</v>
      </c>
      <c r="Q37" s="351"/>
      <c r="R37" s="413">
        <f t="shared" si="19"/>
        <v>7.92</v>
      </c>
      <c r="S37" s="415"/>
      <c r="T37" s="350">
        <v>8.59</v>
      </c>
      <c r="U37" s="403">
        <f>6.62</f>
        <v>6.62</v>
      </c>
      <c r="V37" s="416"/>
      <c r="Y37" s="390"/>
      <c r="AB37" s="390"/>
    </row>
    <row r="38" spans="1:28">
      <c r="A38" s="327"/>
      <c r="B38" s="374" t="s">
        <v>226</v>
      </c>
      <c r="C38" s="372">
        <v>1</v>
      </c>
      <c r="D38" s="373">
        <v>1</v>
      </c>
      <c r="E38" s="349">
        <v>1</v>
      </c>
      <c r="F38" s="350">
        <v>11</v>
      </c>
      <c r="G38" s="351">
        <v>1.82</v>
      </c>
      <c r="H38" s="351">
        <f t="shared" si="16"/>
        <v>12.82</v>
      </c>
      <c r="I38" s="351">
        <v>2.48</v>
      </c>
      <c r="J38" s="345">
        <f t="shared" si="17"/>
        <v>15.3</v>
      </c>
      <c r="K38" s="351">
        <v>1.58</v>
      </c>
      <c r="L38" s="351">
        <v>0.61</v>
      </c>
      <c r="M38" s="351"/>
      <c r="N38" s="351">
        <v>0.17</v>
      </c>
      <c r="O38" s="351">
        <v>0.22</v>
      </c>
      <c r="P38" s="351">
        <f t="shared" si="18"/>
        <v>2.58</v>
      </c>
      <c r="Q38" s="351"/>
      <c r="R38" s="413">
        <f t="shared" si="19"/>
        <v>17.88</v>
      </c>
      <c r="S38" s="415"/>
      <c r="T38" s="350">
        <v>11.83</v>
      </c>
      <c r="U38" s="403">
        <v>18.56</v>
      </c>
      <c r="V38" s="416"/>
      <c r="Y38" s="390"/>
      <c r="AB38" s="390"/>
    </row>
    <row r="39" spans="1:28">
      <c r="A39" s="375" t="s">
        <v>227</v>
      </c>
      <c r="B39" s="376"/>
      <c r="C39" s="365">
        <f t="shared" ref="C39:U39" si="22">SUM(C36:C38)</f>
        <v>8</v>
      </c>
      <c r="D39" s="365">
        <f t="shared" si="22"/>
        <v>5</v>
      </c>
      <c r="E39" s="365">
        <f t="shared" si="22"/>
        <v>4</v>
      </c>
      <c r="F39" s="366">
        <f t="shared" si="22"/>
        <v>19.32</v>
      </c>
      <c r="G39" s="366">
        <f t="shared" si="22"/>
        <v>4.59</v>
      </c>
      <c r="H39" s="366">
        <f t="shared" si="22"/>
        <v>23.91</v>
      </c>
      <c r="I39" s="366">
        <f t="shared" si="22"/>
        <v>2.48</v>
      </c>
      <c r="J39" s="366">
        <f t="shared" si="22"/>
        <v>26.39</v>
      </c>
      <c r="K39" s="366">
        <f t="shared" si="22"/>
        <v>4.92</v>
      </c>
      <c r="L39" s="366">
        <f t="shared" si="22"/>
        <v>1.54</v>
      </c>
      <c r="M39" s="366">
        <f t="shared" si="22"/>
        <v>0</v>
      </c>
      <c r="N39" s="366">
        <f t="shared" si="22"/>
        <v>0.29</v>
      </c>
      <c r="O39" s="366">
        <f t="shared" si="22"/>
        <v>0.39</v>
      </c>
      <c r="P39" s="366">
        <f t="shared" si="22"/>
        <v>7.14</v>
      </c>
      <c r="Q39" s="366">
        <f t="shared" si="22"/>
        <v>0</v>
      </c>
      <c r="R39" s="366">
        <f t="shared" si="22"/>
        <v>33.53</v>
      </c>
      <c r="S39" s="366">
        <f t="shared" si="22"/>
        <v>0</v>
      </c>
      <c r="T39" s="366">
        <f t="shared" si="22"/>
        <v>41.17</v>
      </c>
      <c r="U39" s="366">
        <f t="shared" si="22"/>
        <v>29.47</v>
      </c>
      <c r="V39" s="419"/>
      <c r="Y39" s="390"/>
      <c r="AB39" s="390"/>
    </row>
    <row r="40" spans="1:28">
      <c r="A40" s="377" t="s">
        <v>228</v>
      </c>
      <c r="B40" s="378"/>
      <c r="C40" s="379">
        <f t="shared" ref="C40:U40" si="23">SUM(C39,C35)</f>
        <v>1010</v>
      </c>
      <c r="D40" s="379">
        <f t="shared" si="23"/>
        <v>1002</v>
      </c>
      <c r="E40" s="379">
        <f t="shared" si="23"/>
        <v>1030</v>
      </c>
      <c r="F40" s="380">
        <f t="shared" si="23"/>
        <v>5262.7</v>
      </c>
      <c r="G40" s="380">
        <f t="shared" si="23"/>
        <v>1501.95</v>
      </c>
      <c r="H40" s="380">
        <f t="shared" si="23"/>
        <v>6764.65</v>
      </c>
      <c r="I40" s="380">
        <f t="shared" si="23"/>
        <v>369.99</v>
      </c>
      <c r="J40" s="380">
        <f t="shared" si="23"/>
        <v>7134.64</v>
      </c>
      <c r="K40" s="380">
        <f t="shared" si="23"/>
        <v>1203.35</v>
      </c>
      <c r="L40" s="380">
        <f t="shared" si="23"/>
        <v>305.85</v>
      </c>
      <c r="M40" s="380">
        <f t="shared" si="23"/>
        <v>0</v>
      </c>
      <c r="N40" s="380">
        <f t="shared" si="23"/>
        <v>71.45</v>
      </c>
      <c r="O40" s="380">
        <f t="shared" si="23"/>
        <v>95.17</v>
      </c>
      <c r="P40" s="380">
        <f t="shared" si="23"/>
        <v>1675.82</v>
      </c>
      <c r="Q40" s="380">
        <f t="shared" si="23"/>
        <v>0</v>
      </c>
      <c r="R40" s="380">
        <f t="shared" si="23"/>
        <v>8810.46</v>
      </c>
      <c r="S40" s="380">
        <f t="shared" si="23"/>
        <v>0</v>
      </c>
      <c r="T40" s="380">
        <f t="shared" si="23"/>
        <v>7202.45</v>
      </c>
      <c r="U40" s="380">
        <f t="shared" si="23"/>
        <v>7952.75</v>
      </c>
      <c r="V40" s="421"/>
      <c r="Y40" s="390"/>
      <c r="AB40" s="390"/>
    </row>
    <row r="41" spans="1:239">
      <c r="A41" s="346" t="s">
        <v>229</v>
      </c>
      <c r="B41" s="381" t="s">
        <v>230</v>
      </c>
      <c r="C41" s="382"/>
      <c r="D41" s="383"/>
      <c r="E41" s="349"/>
      <c r="F41" s="350"/>
      <c r="G41" s="351"/>
      <c r="H41" s="351">
        <f>F41+G41</f>
        <v>0</v>
      </c>
      <c r="I41" s="351"/>
      <c r="J41" s="345">
        <f>H41+I41</f>
        <v>0</v>
      </c>
      <c r="K41" s="351"/>
      <c r="L41" s="351"/>
      <c r="M41" s="351"/>
      <c r="N41" s="351"/>
      <c r="O41" s="351"/>
      <c r="P41" s="351"/>
      <c r="Q41" s="351"/>
      <c r="R41" s="413">
        <f>SUM(P41,J41,Q41)</f>
        <v>0</v>
      </c>
      <c r="S41" s="422"/>
      <c r="T41" s="423"/>
      <c r="U41" s="403"/>
      <c r="V41" s="424"/>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0"/>
      <c r="DE41" s="390"/>
      <c r="DF41" s="390"/>
      <c r="DG41" s="390"/>
      <c r="DH41" s="390"/>
      <c r="DI41" s="390"/>
      <c r="DJ41" s="390"/>
      <c r="DK41" s="390"/>
      <c r="DL41" s="390"/>
      <c r="DM41" s="390"/>
      <c r="DN41" s="390"/>
      <c r="DO41" s="390"/>
      <c r="DP41" s="390"/>
      <c r="DQ41" s="390"/>
      <c r="DR41" s="390"/>
      <c r="DS41" s="390"/>
      <c r="DT41" s="390"/>
      <c r="DU41" s="390"/>
      <c r="DV41" s="390"/>
      <c r="DW41" s="390"/>
      <c r="DX41" s="390"/>
      <c r="DY41" s="390"/>
      <c r="DZ41" s="390"/>
      <c r="EA41" s="390"/>
      <c r="EB41" s="390"/>
      <c r="EC41" s="390"/>
      <c r="ED41" s="390"/>
      <c r="EE41" s="390"/>
      <c r="EF41" s="390"/>
      <c r="EG41" s="390"/>
      <c r="EH41" s="390"/>
      <c r="EI41" s="390"/>
      <c r="EJ41" s="390"/>
      <c r="EK41" s="390"/>
      <c r="EL41" s="390"/>
      <c r="EM41" s="390"/>
      <c r="EN41" s="390"/>
      <c r="EO41" s="390"/>
      <c r="EP41" s="390"/>
      <c r="EQ41" s="390"/>
      <c r="ER41" s="390"/>
      <c r="ES41" s="390"/>
      <c r="ET41" s="390"/>
      <c r="EU41" s="390"/>
      <c r="EV41" s="390"/>
      <c r="EW41" s="390"/>
      <c r="EX41" s="390"/>
      <c r="EY41" s="390"/>
      <c r="EZ41" s="390"/>
      <c r="FA41" s="390"/>
      <c r="FB41" s="390"/>
      <c r="FC41" s="390"/>
      <c r="FD41" s="390"/>
      <c r="FE41" s="390"/>
      <c r="FF41" s="390"/>
      <c r="FG41" s="390"/>
      <c r="FH41" s="390"/>
      <c r="FI41" s="390"/>
      <c r="FJ41" s="390"/>
      <c r="FK41" s="390"/>
      <c r="FL41" s="390"/>
      <c r="FM41" s="390"/>
      <c r="FN41" s="390"/>
      <c r="FO41" s="390"/>
      <c r="FP41" s="390"/>
      <c r="FQ41" s="390"/>
      <c r="FR41" s="390"/>
      <c r="FS41" s="390"/>
      <c r="FT41" s="390"/>
      <c r="FU41" s="390"/>
      <c r="FV41" s="390"/>
      <c r="FW41" s="390"/>
      <c r="FX41" s="390"/>
      <c r="FY41" s="390"/>
      <c r="FZ41" s="390"/>
      <c r="GA41" s="390"/>
      <c r="GB41" s="390"/>
      <c r="GC41" s="390"/>
      <c r="GD41" s="390"/>
      <c r="GE41" s="390"/>
      <c r="GF41" s="390"/>
      <c r="GG41" s="390"/>
      <c r="GH41" s="390"/>
      <c r="GI41" s="390"/>
      <c r="GJ41" s="390"/>
      <c r="GK41" s="390"/>
      <c r="GL41" s="390"/>
      <c r="GM41" s="390"/>
      <c r="GN41" s="390"/>
      <c r="GO41" s="390"/>
      <c r="GP41" s="390"/>
      <c r="GQ41" s="390"/>
      <c r="GR41" s="390"/>
      <c r="GS41" s="390"/>
      <c r="GT41" s="390"/>
      <c r="GU41" s="390"/>
      <c r="GV41" s="390"/>
      <c r="GW41" s="390"/>
      <c r="GX41" s="390"/>
      <c r="GY41" s="390"/>
      <c r="GZ41" s="390"/>
      <c r="HA41" s="390"/>
      <c r="HB41" s="390"/>
      <c r="HC41" s="390"/>
      <c r="HD41" s="390"/>
      <c r="HE41" s="390"/>
      <c r="HF41" s="390"/>
      <c r="HG41" s="390"/>
      <c r="HH41" s="390"/>
      <c r="HI41" s="390"/>
      <c r="HJ41" s="390"/>
      <c r="HK41" s="390"/>
      <c r="HL41" s="390"/>
      <c r="HM41" s="390"/>
      <c r="HN41" s="390"/>
      <c r="HO41" s="390"/>
      <c r="HP41" s="390"/>
      <c r="HQ41" s="390"/>
      <c r="HR41" s="390"/>
      <c r="HS41" s="390"/>
      <c r="HT41" s="390"/>
      <c r="HU41" s="390"/>
      <c r="HV41" s="390"/>
      <c r="HW41" s="390"/>
      <c r="HX41" s="390"/>
      <c r="HY41" s="390"/>
      <c r="HZ41" s="390"/>
      <c r="IA41" s="390"/>
      <c r="IB41" s="390"/>
      <c r="IC41" s="390"/>
      <c r="ID41" s="390"/>
      <c r="IE41" s="390"/>
    </row>
    <row r="42" spans="1:239">
      <c r="A42" s="346"/>
      <c r="B42" s="381" t="s">
        <v>165</v>
      </c>
      <c r="C42" s="382"/>
      <c r="D42" s="383"/>
      <c r="E42" s="349">
        <v>5</v>
      </c>
      <c r="F42" s="350"/>
      <c r="G42" s="351"/>
      <c r="H42" s="351">
        <f>F42+G42</f>
        <v>0</v>
      </c>
      <c r="I42" s="351"/>
      <c r="J42" s="345">
        <f>H42+I42</f>
        <v>0</v>
      </c>
      <c r="K42" s="351"/>
      <c r="L42" s="351"/>
      <c r="M42" s="351"/>
      <c r="N42" s="351"/>
      <c r="O42" s="351"/>
      <c r="P42" s="351"/>
      <c r="Q42" s="351">
        <v>35</v>
      </c>
      <c r="R42" s="413">
        <f>SUM(P42,J42,Q42)</f>
        <v>35</v>
      </c>
      <c r="S42" s="422"/>
      <c r="T42" s="423"/>
      <c r="U42" s="403"/>
      <c r="V42" s="424"/>
      <c r="W42" s="390"/>
      <c r="X42" s="390"/>
      <c r="Y42" s="390"/>
      <c r="Z42" s="390"/>
      <c r="AA42" s="390"/>
      <c r="AB42" s="390"/>
      <c r="AC42" s="390"/>
      <c r="AD42" s="390"/>
      <c r="AE42" s="390"/>
      <c r="AF42" s="390"/>
      <c r="AG42" s="390"/>
      <c r="AH42" s="390"/>
      <c r="AI42" s="390"/>
      <c r="AJ42" s="390"/>
      <c r="AK42" s="390"/>
      <c r="AL42" s="390"/>
      <c r="AM42" s="390"/>
      <c r="AN42" s="390"/>
      <c r="AO42" s="390"/>
      <c r="AP42" s="390"/>
      <c r="AQ42" s="390"/>
      <c r="AR42" s="390"/>
      <c r="AS42" s="390"/>
      <c r="AT42" s="390"/>
      <c r="AU42" s="390"/>
      <c r="AV42" s="390"/>
      <c r="AW42" s="390"/>
      <c r="AX42" s="390"/>
      <c r="AY42" s="390"/>
      <c r="AZ42" s="390"/>
      <c r="BA42" s="390"/>
      <c r="BB42" s="390"/>
      <c r="BC42" s="390"/>
      <c r="BD42" s="390"/>
      <c r="BE42" s="390"/>
      <c r="BF42" s="390"/>
      <c r="BG42" s="390"/>
      <c r="BH42" s="390"/>
      <c r="BI42" s="390"/>
      <c r="BJ42" s="390"/>
      <c r="BK42" s="390"/>
      <c r="BL42" s="390"/>
      <c r="BM42" s="390"/>
      <c r="BN42" s="390"/>
      <c r="BO42" s="390"/>
      <c r="BP42" s="390"/>
      <c r="BQ42" s="390"/>
      <c r="BR42" s="390"/>
      <c r="BS42" s="390"/>
      <c r="BT42" s="390"/>
      <c r="BU42" s="390"/>
      <c r="BV42" s="390"/>
      <c r="BW42" s="390"/>
      <c r="BX42" s="390"/>
      <c r="BY42" s="390"/>
      <c r="BZ42" s="390"/>
      <c r="CA42" s="390"/>
      <c r="CB42" s="390"/>
      <c r="CC42" s="390"/>
      <c r="CD42" s="390"/>
      <c r="CE42" s="390"/>
      <c r="CF42" s="390"/>
      <c r="CG42" s="390"/>
      <c r="CH42" s="390"/>
      <c r="CI42" s="390"/>
      <c r="CJ42" s="390"/>
      <c r="CK42" s="390"/>
      <c r="CL42" s="390"/>
      <c r="CM42" s="390"/>
      <c r="CN42" s="390"/>
      <c r="CO42" s="390"/>
      <c r="CP42" s="390"/>
      <c r="CQ42" s="390"/>
      <c r="CR42" s="390"/>
      <c r="CS42" s="390"/>
      <c r="CT42" s="390"/>
      <c r="CU42" s="390"/>
      <c r="CV42" s="390"/>
      <c r="CW42" s="390"/>
      <c r="CX42" s="390"/>
      <c r="CY42" s="390"/>
      <c r="CZ42" s="390"/>
      <c r="DA42" s="390"/>
      <c r="DB42" s="390"/>
      <c r="DC42" s="390"/>
      <c r="DD42" s="390"/>
      <c r="DE42" s="390"/>
      <c r="DF42" s="390"/>
      <c r="DG42" s="390"/>
      <c r="DH42" s="390"/>
      <c r="DI42" s="390"/>
      <c r="DJ42" s="390"/>
      <c r="DK42" s="390"/>
      <c r="DL42" s="390"/>
      <c r="DM42" s="390"/>
      <c r="DN42" s="390"/>
      <c r="DO42" s="390"/>
      <c r="DP42" s="390"/>
      <c r="DQ42" s="390"/>
      <c r="DR42" s="390"/>
      <c r="DS42" s="390"/>
      <c r="DT42" s="390"/>
      <c r="DU42" s="390"/>
      <c r="DV42" s="390"/>
      <c r="DW42" s="390"/>
      <c r="DX42" s="390"/>
      <c r="DY42" s="390"/>
      <c r="DZ42" s="390"/>
      <c r="EA42" s="390"/>
      <c r="EB42" s="390"/>
      <c r="EC42" s="390"/>
      <c r="ED42" s="390"/>
      <c r="EE42" s="390"/>
      <c r="EF42" s="390"/>
      <c r="EG42" s="390"/>
      <c r="EH42" s="390"/>
      <c r="EI42" s="390"/>
      <c r="EJ42" s="390"/>
      <c r="EK42" s="390"/>
      <c r="EL42" s="390"/>
      <c r="EM42" s="390"/>
      <c r="EN42" s="390"/>
      <c r="EO42" s="390"/>
      <c r="EP42" s="390"/>
      <c r="EQ42" s="390"/>
      <c r="ER42" s="390"/>
      <c r="ES42" s="390"/>
      <c r="ET42" s="390"/>
      <c r="EU42" s="390"/>
      <c r="EV42" s="390"/>
      <c r="EW42" s="390"/>
      <c r="EX42" s="390"/>
      <c r="EY42" s="390"/>
      <c r="EZ42" s="390"/>
      <c r="FA42" s="390"/>
      <c r="FB42" s="390"/>
      <c r="FC42" s="390"/>
      <c r="FD42" s="390"/>
      <c r="FE42" s="390"/>
      <c r="FF42" s="390"/>
      <c r="FG42" s="390"/>
      <c r="FH42" s="390"/>
      <c r="FI42" s="390"/>
      <c r="FJ42" s="390"/>
      <c r="FK42" s="390"/>
      <c r="FL42" s="390"/>
      <c r="FM42" s="390"/>
      <c r="FN42" s="390"/>
      <c r="FO42" s="390"/>
      <c r="FP42" s="390"/>
      <c r="FQ42" s="390"/>
      <c r="FR42" s="390"/>
      <c r="FS42" s="390"/>
      <c r="FT42" s="390"/>
      <c r="FU42" s="390"/>
      <c r="FV42" s="390"/>
      <c r="FW42" s="390"/>
      <c r="FX42" s="390"/>
      <c r="FY42" s="390"/>
      <c r="FZ42" s="390"/>
      <c r="GA42" s="390"/>
      <c r="GB42" s="390"/>
      <c r="GC42" s="390"/>
      <c r="GD42" s="390"/>
      <c r="GE42" s="390"/>
      <c r="GF42" s="390"/>
      <c r="GG42" s="390"/>
      <c r="GH42" s="390"/>
      <c r="GI42" s="390"/>
      <c r="GJ42" s="390"/>
      <c r="GK42" s="390"/>
      <c r="GL42" s="390"/>
      <c r="GM42" s="390"/>
      <c r="GN42" s="390"/>
      <c r="GO42" s="390"/>
      <c r="GP42" s="390"/>
      <c r="GQ42" s="390"/>
      <c r="GR42" s="390"/>
      <c r="GS42" s="390"/>
      <c r="GT42" s="390"/>
      <c r="GU42" s="390"/>
      <c r="GV42" s="390"/>
      <c r="GW42" s="390"/>
      <c r="GX42" s="390"/>
      <c r="GY42" s="390"/>
      <c r="GZ42" s="390"/>
      <c r="HA42" s="390"/>
      <c r="HB42" s="390"/>
      <c r="HC42" s="390"/>
      <c r="HD42" s="390"/>
      <c r="HE42" s="390"/>
      <c r="HF42" s="390"/>
      <c r="HG42" s="390"/>
      <c r="HH42" s="390"/>
      <c r="HI42" s="390"/>
      <c r="HJ42" s="390"/>
      <c r="HK42" s="390"/>
      <c r="HL42" s="390"/>
      <c r="HM42" s="390"/>
      <c r="HN42" s="390"/>
      <c r="HO42" s="390"/>
      <c r="HP42" s="390"/>
      <c r="HQ42" s="390"/>
      <c r="HR42" s="390"/>
      <c r="HS42" s="390"/>
      <c r="HT42" s="390"/>
      <c r="HU42" s="390"/>
      <c r="HV42" s="390"/>
      <c r="HW42" s="390"/>
      <c r="HX42" s="390"/>
      <c r="HY42" s="390"/>
      <c r="HZ42" s="390"/>
      <c r="IA42" s="390"/>
      <c r="IB42" s="390"/>
      <c r="IC42" s="390"/>
      <c r="ID42" s="390"/>
      <c r="IE42" s="390"/>
    </row>
    <row r="43" spans="1:239">
      <c r="A43" s="375" t="s">
        <v>231</v>
      </c>
      <c r="B43" s="376"/>
      <c r="C43" s="365">
        <f t="shared" ref="C43:U43" si="24">SUM(C41:C42)</f>
        <v>0</v>
      </c>
      <c r="D43" s="365">
        <f t="shared" si="24"/>
        <v>0</v>
      </c>
      <c r="E43" s="365">
        <f t="shared" si="24"/>
        <v>5</v>
      </c>
      <c r="F43" s="366">
        <f t="shared" si="24"/>
        <v>0</v>
      </c>
      <c r="G43" s="366">
        <f t="shared" si="24"/>
        <v>0</v>
      </c>
      <c r="H43" s="366">
        <f t="shared" si="24"/>
        <v>0</v>
      </c>
      <c r="I43" s="366">
        <f t="shared" si="24"/>
        <v>0</v>
      </c>
      <c r="J43" s="366">
        <f t="shared" si="24"/>
        <v>0</v>
      </c>
      <c r="K43" s="366">
        <f t="shared" si="24"/>
        <v>0</v>
      </c>
      <c r="L43" s="366">
        <f t="shared" si="24"/>
        <v>0</v>
      </c>
      <c r="M43" s="366">
        <f t="shared" si="24"/>
        <v>0</v>
      </c>
      <c r="N43" s="366">
        <f t="shared" si="24"/>
        <v>0</v>
      </c>
      <c r="O43" s="366">
        <f t="shared" si="24"/>
        <v>0</v>
      </c>
      <c r="P43" s="366">
        <f t="shared" si="24"/>
        <v>0</v>
      </c>
      <c r="Q43" s="366">
        <f t="shared" si="24"/>
        <v>35</v>
      </c>
      <c r="R43" s="366">
        <f t="shared" si="24"/>
        <v>35</v>
      </c>
      <c r="S43" s="366">
        <f t="shared" si="24"/>
        <v>0</v>
      </c>
      <c r="T43" s="366">
        <f t="shared" si="24"/>
        <v>0</v>
      </c>
      <c r="U43" s="366">
        <f t="shared" si="24"/>
        <v>0</v>
      </c>
      <c r="V43" s="425"/>
      <c r="W43" s="390"/>
      <c r="X43" s="390"/>
      <c r="Y43" s="390"/>
      <c r="Z43" s="390"/>
      <c r="AA43" s="390"/>
      <c r="AB43" s="390"/>
      <c r="AC43" s="390"/>
      <c r="AD43" s="390"/>
      <c r="AE43" s="390"/>
      <c r="AF43" s="390"/>
      <c r="AG43" s="390"/>
      <c r="AH43" s="390"/>
      <c r="AI43" s="390"/>
      <c r="AJ43" s="390"/>
      <c r="AK43" s="390"/>
      <c r="AL43" s="390"/>
      <c r="AM43" s="390"/>
      <c r="AN43" s="390"/>
      <c r="AO43" s="390"/>
      <c r="AP43" s="390"/>
      <c r="AQ43" s="390"/>
      <c r="AR43" s="390"/>
      <c r="AS43" s="390"/>
      <c r="AT43" s="390"/>
      <c r="AU43" s="390"/>
      <c r="AV43" s="390"/>
      <c r="AW43" s="390"/>
      <c r="AX43" s="390"/>
      <c r="AY43" s="390"/>
      <c r="AZ43" s="390"/>
      <c r="BA43" s="390"/>
      <c r="BB43" s="390"/>
      <c r="BC43" s="390"/>
      <c r="BD43" s="390"/>
      <c r="BE43" s="390"/>
      <c r="BF43" s="390"/>
      <c r="BG43" s="390"/>
      <c r="BH43" s="390"/>
      <c r="BI43" s="390"/>
      <c r="BJ43" s="390"/>
      <c r="BK43" s="390"/>
      <c r="BL43" s="390"/>
      <c r="BM43" s="390"/>
      <c r="BN43" s="390"/>
      <c r="BO43" s="390"/>
      <c r="BP43" s="390"/>
      <c r="BQ43" s="390"/>
      <c r="BR43" s="390"/>
      <c r="BS43" s="390"/>
      <c r="BT43" s="390"/>
      <c r="BU43" s="390"/>
      <c r="BV43" s="390"/>
      <c r="BW43" s="390"/>
      <c r="BX43" s="390"/>
      <c r="BY43" s="390"/>
      <c r="BZ43" s="390"/>
      <c r="CA43" s="390"/>
      <c r="CB43" s="390"/>
      <c r="CC43" s="390"/>
      <c r="CD43" s="390"/>
      <c r="CE43" s="390"/>
      <c r="CF43" s="390"/>
      <c r="CG43" s="390"/>
      <c r="CH43" s="390"/>
      <c r="CI43" s="390"/>
      <c r="CJ43" s="390"/>
      <c r="CK43" s="390"/>
      <c r="CL43" s="390"/>
      <c r="CM43" s="390"/>
      <c r="CN43" s="390"/>
      <c r="CO43" s="390"/>
      <c r="CP43" s="390"/>
      <c r="CQ43" s="390"/>
      <c r="CR43" s="390"/>
      <c r="CS43" s="390"/>
      <c r="CT43" s="390"/>
      <c r="CU43" s="390"/>
      <c r="CV43" s="390"/>
      <c r="CW43" s="390"/>
      <c r="CX43" s="390"/>
      <c r="CY43" s="390"/>
      <c r="CZ43" s="390"/>
      <c r="DA43" s="390"/>
      <c r="DB43" s="390"/>
      <c r="DC43" s="390"/>
      <c r="DD43" s="390"/>
      <c r="DE43" s="390"/>
      <c r="DF43" s="390"/>
      <c r="DG43" s="390"/>
      <c r="DH43" s="390"/>
      <c r="DI43" s="390"/>
      <c r="DJ43" s="390"/>
      <c r="DK43" s="390"/>
      <c r="DL43" s="390"/>
      <c r="DM43" s="390"/>
      <c r="DN43" s="390"/>
      <c r="DO43" s="390"/>
      <c r="DP43" s="390"/>
      <c r="DQ43" s="390"/>
      <c r="DR43" s="390"/>
      <c r="DS43" s="390"/>
      <c r="DT43" s="390"/>
      <c r="DU43" s="390"/>
      <c r="DV43" s="390"/>
      <c r="DW43" s="390"/>
      <c r="DX43" s="390"/>
      <c r="DY43" s="390"/>
      <c r="DZ43" s="390"/>
      <c r="EA43" s="390"/>
      <c r="EB43" s="390"/>
      <c r="EC43" s="390"/>
      <c r="ED43" s="390"/>
      <c r="EE43" s="390"/>
      <c r="EF43" s="390"/>
      <c r="EG43" s="390"/>
      <c r="EH43" s="390"/>
      <c r="EI43" s="390"/>
      <c r="EJ43" s="390"/>
      <c r="EK43" s="390"/>
      <c r="EL43" s="390"/>
      <c r="EM43" s="390"/>
      <c r="EN43" s="390"/>
      <c r="EO43" s="390"/>
      <c r="EP43" s="390"/>
      <c r="EQ43" s="390"/>
      <c r="ER43" s="390"/>
      <c r="ES43" s="390"/>
      <c r="ET43" s="390"/>
      <c r="EU43" s="390"/>
      <c r="EV43" s="390"/>
      <c r="EW43" s="390"/>
      <c r="EX43" s="390"/>
      <c r="EY43" s="390"/>
      <c r="EZ43" s="390"/>
      <c r="FA43" s="390"/>
      <c r="FB43" s="390"/>
      <c r="FC43" s="390"/>
      <c r="FD43" s="390"/>
      <c r="FE43" s="390"/>
      <c r="FF43" s="390"/>
      <c r="FG43" s="390"/>
      <c r="FH43" s="390"/>
      <c r="FI43" s="390"/>
      <c r="FJ43" s="390"/>
      <c r="FK43" s="390"/>
      <c r="FL43" s="390"/>
      <c r="FM43" s="390"/>
      <c r="FN43" s="390"/>
      <c r="FO43" s="390"/>
      <c r="FP43" s="390"/>
      <c r="FQ43" s="390"/>
      <c r="FR43" s="390"/>
      <c r="FS43" s="390"/>
      <c r="FT43" s="390"/>
      <c r="FU43" s="390"/>
      <c r="FV43" s="390"/>
      <c r="FW43" s="390"/>
      <c r="FX43" s="390"/>
      <c r="FY43" s="390"/>
      <c r="FZ43" s="390"/>
      <c r="GA43" s="390"/>
      <c r="GB43" s="390"/>
      <c r="GC43" s="390"/>
      <c r="GD43" s="390"/>
      <c r="GE43" s="390"/>
      <c r="GF43" s="390"/>
      <c r="GG43" s="390"/>
      <c r="GH43" s="390"/>
      <c r="GI43" s="390"/>
      <c r="GJ43" s="390"/>
      <c r="GK43" s="390"/>
      <c r="GL43" s="390"/>
      <c r="GM43" s="390"/>
      <c r="GN43" s="390"/>
      <c r="GO43" s="390"/>
      <c r="GP43" s="390"/>
      <c r="GQ43" s="390"/>
      <c r="GR43" s="390"/>
      <c r="GS43" s="390"/>
      <c r="GT43" s="390"/>
      <c r="GU43" s="390"/>
      <c r="GV43" s="390"/>
      <c r="GW43" s="390"/>
      <c r="GX43" s="390"/>
      <c r="GY43" s="390"/>
      <c r="GZ43" s="390"/>
      <c r="HA43" s="390"/>
      <c r="HB43" s="390"/>
      <c r="HC43" s="390"/>
      <c r="HD43" s="390"/>
      <c r="HE43" s="390"/>
      <c r="HF43" s="390"/>
      <c r="HG43" s="390"/>
      <c r="HH43" s="390"/>
      <c r="HI43" s="390"/>
      <c r="HJ43" s="390"/>
      <c r="HK43" s="390"/>
      <c r="HL43" s="390"/>
      <c r="HM43" s="390"/>
      <c r="HN43" s="390"/>
      <c r="HO43" s="390"/>
      <c r="HP43" s="390"/>
      <c r="HQ43" s="390"/>
      <c r="HR43" s="390"/>
      <c r="HS43" s="390"/>
      <c r="HT43" s="390"/>
      <c r="HU43" s="390"/>
      <c r="HV43" s="390"/>
      <c r="HW43" s="390"/>
      <c r="HX43" s="390"/>
      <c r="HY43" s="390"/>
      <c r="HZ43" s="390"/>
      <c r="IA43" s="390"/>
      <c r="IB43" s="390"/>
      <c r="IC43" s="390"/>
      <c r="ID43" s="390"/>
      <c r="IE43" s="390"/>
    </row>
    <row r="44" ht="15" spans="1:239">
      <c r="A44" s="384" t="s">
        <v>172</v>
      </c>
      <c r="B44" s="385"/>
      <c r="C44" s="386">
        <f t="shared" ref="C44:U44" si="25">SUM(C43,C40)</f>
        <v>1010</v>
      </c>
      <c r="D44" s="386">
        <f t="shared" si="25"/>
        <v>1002</v>
      </c>
      <c r="E44" s="386">
        <f t="shared" si="25"/>
        <v>1035</v>
      </c>
      <c r="F44" s="387">
        <f t="shared" si="25"/>
        <v>5262.7</v>
      </c>
      <c r="G44" s="387">
        <f t="shared" si="25"/>
        <v>1501.95</v>
      </c>
      <c r="H44" s="387">
        <f t="shared" si="25"/>
        <v>6764.65</v>
      </c>
      <c r="I44" s="387">
        <f t="shared" si="25"/>
        <v>369.99</v>
      </c>
      <c r="J44" s="387">
        <f t="shared" si="25"/>
        <v>7134.64</v>
      </c>
      <c r="K44" s="387">
        <f t="shared" si="25"/>
        <v>1203.35</v>
      </c>
      <c r="L44" s="387">
        <f t="shared" si="25"/>
        <v>305.85</v>
      </c>
      <c r="M44" s="387">
        <f t="shared" si="25"/>
        <v>0</v>
      </c>
      <c r="N44" s="387">
        <f t="shared" si="25"/>
        <v>71.45</v>
      </c>
      <c r="O44" s="387">
        <f t="shared" si="25"/>
        <v>95.17</v>
      </c>
      <c r="P44" s="387">
        <f t="shared" si="25"/>
        <v>1675.82</v>
      </c>
      <c r="Q44" s="387">
        <f t="shared" si="25"/>
        <v>35</v>
      </c>
      <c r="R44" s="387">
        <f t="shared" si="25"/>
        <v>8845.46</v>
      </c>
      <c r="S44" s="387">
        <f t="shared" si="25"/>
        <v>0</v>
      </c>
      <c r="T44" s="387">
        <f t="shared" si="25"/>
        <v>7202.45</v>
      </c>
      <c r="U44" s="387">
        <f t="shared" si="25"/>
        <v>7952.75</v>
      </c>
      <c r="V44" s="426"/>
      <c r="W44" s="390"/>
      <c r="X44" s="390"/>
      <c r="Y44" s="390"/>
      <c r="Z44" s="390"/>
      <c r="AA44" s="390"/>
      <c r="AB44" s="390"/>
      <c r="AC44" s="390"/>
      <c r="AD44" s="390"/>
      <c r="AE44" s="390"/>
      <c r="AF44" s="390"/>
      <c r="AG44" s="390"/>
      <c r="AH44" s="390"/>
      <c r="AI44" s="390"/>
      <c r="AJ44" s="390"/>
      <c r="AK44" s="390"/>
      <c r="AL44" s="390"/>
      <c r="AM44" s="390"/>
      <c r="AN44" s="390"/>
      <c r="AO44" s="390"/>
      <c r="AP44" s="390"/>
      <c r="AQ44" s="390"/>
      <c r="AR44" s="390"/>
      <c r="AS44" s="390"/>
      <c r="AT44" s="390"/>
      <c r="AU44" s="390"/>
      <c r="AV44" s="390"/>
      <c r="AW44" s="390"/>
      <c r="AX44" s="390"/>
      <c r="AY44" s="390"/>
      <c r="AZ44" s="390"/>
      <c r="BA44" s="390"/>
      <c r="BB44" s="390"/>
      <c r="BC44" s="390"/>
      <c r="BD44" s="390"/>
      <c r="BE44" s="390"/>
      <c r="BF44" s="390"/>
      <c r="BG44" s="390"/>
      <c r="BH44" s="390"/>
      <c r="BI44" s="390"/>
      <c r="BJ44" s="390"/>
      <c r="BK44" s="390"/>
      <c r="BL44" s="390"/>
      <c r="BM44" s="390"/>
      <c r="BN44" s="390"/>
      <c r="BO44" s="390"/>
      <c r="BP44" s="390"/>
      <c r="BQ44" s="390"/>
      <c r="BR44" s="390"/>
      <c r="BS44" s="390"/>
      <c r="BT44" s="390"/>
      <c r="BU44" s="390"/>
      <c r="BV44" s="390"/>
      <c r="BW44" s="390"/>
      <c r="BX44" s="390"/>
      <c r="BY44" s="390"/>
      <c r="BZ44" s="390"/>
      <c r="CA44" s="390"/>
      <c r="CB44" s="390"/>
      <c r="CC44" s="390"/>
      <c r="CD44" s="390"/>
      <c r="CE44" s="390"/>
      <c r="CF44" s="390"/>
      <c r="CG44" s="390"/>
      <c r="CH44" s="390"/>
      <c r="CI44" s="390"/>
      <c r="CJ44" s="390"/>
      <c r="CK44" s="390"/>
      <c r="CL44" s="390"/>
      <c r="CM44" s="390"/>
      <c r="CN44" s="390"/>
      <c r="CO44" s="390"/>
      <c r="CP44" s="390"/>
      <c r="CQ44" s="390"/>
      <c r="CR44" s="390"/>
      <c r="CS44" s="390"/>
      <c r="CT44" s="390"/>
      <c r="CU44" s="390"/>
      <c r="CV44" s="390"/>
      <c r="CW44" s="390"/>
      <c r="CX44" s="390"/>
      <c r="CY44" s="390"/>
      <c r="CZ44" s="390"/>
      <c r="DA44" s="390"/>
      <c r="DB44" s="390"/>
      <c r="DC44" s="390"/>
      <c r="DD44" s="390"/>
      <c r="DE44" s="390"/>
      <c r="DF44" s="390"/>
      <c r="DG44" s="390"/>
      <c r="DH44" s="390"/>
      <c r="DI44" s="390"/>
      <c r="DJ44" s="390"/>
      <c r="DK44" s="390"/>
      <c r="DL44" s="390"/>
      <c r="DM44" s="390"/>
      <c r="DN44" s="390"/>
      <c r="DO44" s="390"/>
      <c r="DP44" s="390"/>
      <c r="DQ44" s="390"/>
      <c r="DR44" s="390"/>
      <c r="DS44" s="390"/>
      <c r="DT44" s="390"/>
      <c r="DU44" s="390"/>
      <c r="DV44" s="390"/>
      <c r="DW44" s="390"/>
      <c r="DX44" s="390"/>
      <c r="DY44" s="390"/>
      <c r="DZ44" s="390"/>
      <c r="EA44" s="390"/>
      <c r="EB44" s="390"/>
      <c r="EC44" s="390"/>
      <c r="ED44" s="390"/>
      <c r="EE44" s="390"/>
      <c r="EF44" s="390"/>
      <c r="EG44" s="390"/>
      <c r="EH44" s="390"/>
      <c r="EI44" s="390"/>
      <c r="EJ44" s="390"/>
      <c r="EK44" s="390"/>
      <c r="EL44" s="390"/>
      <c r="EM44" s="390"/>
      <c r="EN44" s="390"/>
      <c r="EO44" s="390"/>
      <c r="EP44" s="390"/>
      <c r="EQ44" s="390"/>
      <c r="ER44" s="390"/>
      <c r="ES44" s="390"/>
      <c r="ET44" s="390"/>
      <c r="EU44" s="390"/>
      <c r="EV44" s="390"/>
      <c r="EW44" s="390"/>
      <c r="EX44" s="390"/>
      <c r="EY44" s="390"/>
      <c r="EZ44" s="390"/>
      <c r="FA44" s="390"/>
      <c r="FB44" s="390"/>
      <c r="FC44" s="390"/>
      <c r="FD44" s="390"/>
      <c r="FE44" s="390"/>
      <c r="FF44" s="390"/>
      <c r="FG44" s="390"/>
      <c r="FH44" s="390"/>
      <c r="FI44" s="390"/>
      <c r="FJ44" s="390"/>
      <c r="FK44" s="390"/>
      <c r="FL44" s="390"/>
      <c r="FM44" s="390"/>
      <c r="FN44" s="390"/>
      <c r="FO44" s="390"/>
      <c r="FP44" s="390"/>
      <c r="FQ44" s="390"/>
      <c r="FR44" s="390"/>
      <c r="FS44" s="390"/>
      <c r="FT44" s="390"/>
      <c r="FU44" s="390"/>
      <c r="FV44" s="390"/>
      <c r="FW44" s="390"/>
      <c r="FX44" s="390"/>
      <c r="FY44" s="390"/>
      <c r="FZ44" s="390"/>
      <c r="GA44" s="390"/>
      <c r="GB44" s="390"/>
      <c r="GC44" s="390"/>
      <c r="GD44" s="390"/>
      <c r="GE44" s="390"/>
      <c r="GF44" s="390"/>
      <c r="GG44" s="390"/>
      <c r="GH44" s="390"/>
      <c r="GI44" s="390"/>
      <c r="GJ44" s="390"/>
      <c r="GK44" s="390"/>
      <c r="GL44" s="390"/>
      <c r="GM44" s="390"/>
      <c r="GN44" s="390"/>
      <c r="GO44" s="390"/>
      <c r="GP44" s="390"/>
      <c r="GQ44" s="390"/>
      <c r="GR44" s="390"/>
      <c r="GS44" s="390"/>
      <c r="GT44" s="390"/>
      <c r="GU44" s="390"/>
      <c r="GV44" s="390"/>
      <c r="GW44" s="390"/>
      <c r="GX44" s="390"/>
      <c r="GY44" s="390"/>
      <c r="GZ44" s="390"/>
      <c r="HA44" s="390"/>
      <c r="HB44" s="390"/>
      <c r="HC44" s="390"/>
      <c r="HD44" s="390"/>
      <c r="HE44" s="390"/>
      <c r="HF44" s="390"/>
      <c r="HG44" s="390"/>
      <c r="HH44" s="390"/>
      <c r="HI44" s="390"/>
      <c r="HJ44" s="390"/>
      <c r="HK44" s="390"/>
      <c r="HL44" s="390"/>
      <c r="HM44" s="390"/>
      <c r="HN44" s="390"/>
      <c r="HO44" s="390"/>
      <c r="HP44" s="390"/>
      <c r="HQ44" s="390"/>
      <c r="HR44" s="390"/>
      <c r="HS44" s="390"/>
      <c r="HT44" s="390"/>
      <c r="HU44" s="390"/>
      <c r="HV44" s="390"/>
      <c r="HW44" s="390"/>
      <c r="HX44" s="390"/>
      <c r="HY44" s="390"/>
      <c r="HZ44" s="390"/>
      <c r="IA44" s="390"/>
      <c r="IB44" s="390"/>
      <c r="IC44" s="390"/>
      <c r="ID44" s="390"/>
      <c r="IE44" s="390"/>
    </row>
    <row r="45" spans="1:239">
      <c r="A45" s="388" t="s">
        <v>232</v>
      </c>
      <c r="B45" s="389"/>
      <c r="C45" s="389"/>
      <c r="D45" s="389"/>
      <c r="E45" s="389"/>
      <c r="F45" s="389"/>
      <c r="G45" s="389"/>
      <c r="H45" s="389"/>
      <c r="I45" s="389"/>
      <c r="J45" s="389"/>
      <c r="K45" s="389"/>
      <c r="L45" s="389"/>
      <c r="M45" s="389"/>
      <c r="N45" s="389"/>
      <c r="O45" s="389"/>
      <c r="P45" s="389"/>
      <c r="Q45" s="389"/>
      <c r="R45" s="389"/>
      <c r="S45" s="389"/>
      <c r="T45" s="389"/>
      <c r="U45" s="389"/>
      <c r="V45" s="427"/>
      <c r="W45" s="390"/>
      <c r="X45" s="390"/>
      <c r="Y45" s="390"/>
      <c r="Z45" s="390"/>
      <c r="AA45" s="390"/>
      <c r="AB45" s="390"/>
      <c r="AC45" s="390"/>
      <c r="AD45" s="390"/>
      <c r="AE45" s="390"/>
      <c r="AF45" s="390"/>
      <c r="AG45" s="390"/>
      <c r="AH45" s="390"/>
      <c r="AI45" s="390"/>
      <c r="AJ45" s="390"/>
      <c r="AK45" s="390"/>
      <c r="AL45" s="390"/>
      <c r="AM45" s="390"/>
      <c r="AN45" s="390"/>
      <c r="AO45" s="390"/>
      <c r="AP45" s="390"/>
      <c r="AQ45" s="390"/>
      <c r="AR45" s="390"/>
      <c r="AS45" s="390"/>
      <c r="AT45" s="390"/>
      <c r="AU45" s="390"/>
      <c r="AV45" s="390"/>
      <c r="AW45" s="390"/>
      <c r="AX45" s="390"/>
      <c r="AY45" s="390"/>
      <c r="AZ45" s="390"/>
      <c r="BA45" s="390"/>
      <c r="BB45" s="390"/>
      <c r="BC45" s="390"/>
      <c r="BD45" s="390"/>
      <c r="BE45" s="390"/>
      <c r="BF45" s="390"/>
      <c r="BG45" s="390"/>
      <c r="BH45" s="390"/>
      <c r="BI45" s="390"/>
      <c r="BJ45" s="390"/>
      <c r="BK45" s="390"/>
      <c r="BL45" s="390"/>
      <c r="BM45" s="390"/>
      <c r="BN45" s="390"/>
      <c r="BO45" s="390"/>
      <c r="BP45" s="390"/>
      <c r="BQ45" s="390"/>
      <c r="BR45" s="390"/>
      <c r="BS45" s="390"/>
      <c r="BT45" s="390"/>
      <c r="BU45" s="390"/>
      <c r="BV45" s="390"/>
      <c r="BW45" s="390"/>
      <c r="BX45" s="390"/>
      <c r="BY45" s="390"/>
      <c r="BZ45" s="390"/>
      <c r="CA45" s="390"/>
      <c r="CB45" s="390"/>
      <c r="CC45" s="390"/>
      <c r="CD45" s="390"/>
      <c r="CE45" s="390"/>
      <c r="CF45" s="390"/>
      <c r="CG45" s="390"/>
      <c r="CH45" s="390"/>
      <c r="CI45" s="390"/>
      <c r="CJ45" s="390"/>
      <c r="CK45" s="390"/>
      <c r="CL45" s="390"/>
      <c r="CM45" s="390"/>
      <c r="CN45" s="390"/>
      <c r="CO45" s="390"/>
      <c r="CP45" s="390"/>
      <c r="CQ45" s="390"/>
      <c r="CR45" s="390"/>
      <c r="CS45" s="390"/>
      <c r="CT45" s="390"/>
      <c r="CU45" s="390"/>
      <c r="CV45" s="390"/>
      <c r="CW45" s="390"/>
      <c r="CX45" s="390"/>
      <c r="CY45" s="390"/>
      <c r="CZ45" s="390"/>
      <c r="DA45" s="390"/>
      <c r="DB45" s="390"/>
      <c r="DC45" s="390"/>
      <c r="DD45" s="390"/>
      <c r="DE45" s="390"/>
      <c r="DF45" s="390"/>
      <c r="DG45" s="390"/>
      <c r="DH45" s="390"/>
      <c r="DI45" s="390"/>
      <c r="DJ45" s="390"/>
      <c r="DK45" s="390"/>
      <c r="DL45" s="390"/>
      <c r="DM45" s="390"/>
      <c r="DN45" s="390"/>
      <c r="DO45" s="390"/>
      <c r="DP45" s="390"/>
      <c r="DQ45" s="390"/>
      <c r="DR45" s="390"/>
      <c r="DS45" s="390"/>
      <c r="DT45" s="390"/>
      <c r="DU45" s="390"/>
      <c r="DV45" s="390"/>
      <c r="DW45" s="390"/>
      <c r="DX45" s="390"/>
      <c r="DY45" s="390"/>
      <c r="DZ45" s="390"/>
      <c r="EA45" s="390"/>
      <c r="EB45" s="390"/>
      <c r="EC45" s="390"/>
      <c r="ED45" s="390"/>
      <c r="EE45" s="390"/>
      <c r="EF45" s="390"/>
      <c r="EG45" s="390"/>
      <c r="EH45" s="390"/>
      <c r="EI45" s="390"/>
      <c r="EJ45" s="390"/>
      <c r="EK45" s="390"/>
      <c r="EL45" s="390"/>
      <c r="EM45" s="390"/>
      <c r="EN45" s="390"/>
      <c r="EO45" s="390"/>
      <c r="EP45" s="390"/>
      <c r="EQ45" s="390"/>
      <c r="ER45" s="390"/>
      <c r="ES45" s="390"/>
      <c r="ET45" s="390"/>
      <c r="EU45" s="390"/>
      <c r="EV45" s="390"/>
      <c r="EW45" s="390"/>
      <c r="EX45" s="390"/>
      <c r="EY45" s="390"/>
      <c r="EZ45" s="390"/>
      <c r="FA45" s="390"/>
      <c r="FB45" s="390"/>
      <c r="FC45" s="390"/>
      <c r="FD45" s="390"/>
      <c r="FE45" s="390"/>
      <c r="FF45" s="390"/>
      <c r="FG45" s="390"/>
      <c r="FH45" s="390"/>
      <c r="FI45" s="390"/>
      <c r="FJ45" s="390"/>
      <c r="FK45" s="390"/>
      <c r="FL45" s="390"/>
      <c r="FM45" s="390"/>
      <c r="FN45" s="390"/>
      <c r="FO45" s="390"/>
      <c r="FP45" s="390"/>
      <c r="FQ45" s="390"/>
      <c r="FR45" s="390"/>
      <c r="FS45" s="390"/>
      <c r="FT45" s="390"/>
      <c r="FU45" s="390"/>
      <c r="FV45" s="390"/>
      <c r="FW45" s="390"/>
      <c r="FX45" s="390"/>
      <c r="FY45" s="390"/>
      <c r="FZ45" s="390"/>
      <c r="GA45" s="390"/>
      <c r="GB45" s="390"/>
      <c r="GC45" s="390"/>
      <c r="GD45" s="390"/>
      <c r="GE45" s="390"/>
      <c r="GF45" s="390"/>
      <c r="GG45" s="390"/>
      <c r="GH45" s="390"/>
      <c r="GI45" s="390"/>
      <c r="GJ45" s="390"/>
      <c r="GK45" s="390"/>
      <c r="GL45" s="390"/>
      <c r="GM45" s="390"/>
      <c r="GN45" s="390"/>
      <c r="GO45" s="390"/>
      <c r="GP45" s="390"/>
      <c r="GQ45" s="390"/>
      <c r="GR45" s="390"/>
      <c r="GS45" s="390"/>
      <c r="GT45" s="390"/>
      <c r="GU45" s="390"/>
      <c r="GV45" s="390"/>
      <c r="GW45" s="390"/>
      <c r="GX45" s="390"/>
      <c r="GY45" s="390"/>
      <c r="GZ45" s="390"/>
      <c r="HA45" s="390"/>
      <c r="HB45" s="390"/>
      <c r="HC45" s="390"/>
      <c r="HD45" s="390"/>
      <c r="HE45" s="390"/>
      <c r="HF45" s="390"/>
      <c r="HG45" s="390"/>
      <c r="HH45" s="390"/>
      <c r="HI45" s="390"/>
      <c r="HJ45" s="390"/>
      <c r="HK45" s="390"/>
      <c r="HL45" s="390"/>
      <c r="HM45" s="390"/>
      <c r="HN45" s="390"/>
      <c r="HO45" s="390"/>
      <c r="HP45" s="390"/>
      <c r="HQ45" s="390"/>
      <c r="HR45" s="390"/>
      <c r="HS45" s="390"/>
      <c r="HT45" s="390"/>
      <c r="HU45" s="390"/>
      <c r="HV45" s="390"/>
      <c r="HW45" s="390"/>
      <c r="HX45" s="390"/>
      <c r="HY45" s="390"/>
      <c r="HZ45" s="390"/>
      <c r="IA45" s="390"/>
      <c r="IB45" s="390"/>
      <c r="IC45" s="390"/>
      <c r="ID45" s="390"/>
      <c r="IE45" s="390"/>
    </row>
    <row r="46" spans="1:239">
      <c r="A46" s="390"/>
      <c r="B46" s="390"/>
      <c r="C46" s="390"/>
      <c r="D46" s="390"/>
      <c r="E46" s="391"/>
      <c r="F46" s="392"/>
      <c r="G46" s="392"/>
      <c r="H46" s="392"/>
      <c r="I46" s="392"/>
      <c r="J46" s="392"/>
      <c r="K46" s="392"/>
      <c r="L46" s="392"/>
      <c r="M46" s="392"/>
      <c r="N46" s="392"/>
      <c r="O46" s="392"/>
      <c r="P46" s="392"/>
      <c r="Q46" s="392"/>
      <c r="R46" s="392"/>
      <c r="S46" s="392"/>
      <c r="T46" s="392"/>
      <c r="U46" s="392"/>
      <c r="V46" s="392"/>
      <c r="W46" s="390"/>
      <c r="X46" s="390"/>
      <c r="Y46" s="390"/>
      <c r="Z46" s="390"/>
      <c r="AA46" s="390"/>
      <c r="AB46" s="390"/>
      <c r="AC46" s="390"/>
      <c r="AD46" s="390"/>
      <c r="AE46" s="390"/>
      <c r="AF46" s="390"/>
      <c r="AG46" s="390"/>
      <c r="AH46" s="390"/>
      <c r="AI46" s="390"/>
      <c r="AJ46" s="390"/>
      <c r="AK46" s="390"/>
      <c r="AL46" s="390"/>
      <c r="AM46" s="390"/>
      <c r="AN46" s="390"/>
      <c r="AO46" s="390"/>
      <c r="AP46" s="390"/>
      <c r="AQ46" s="390"/>
      <c r="AR46" s="390"/>
      <c r="AS46" s="390"/>
      <c r="AT46" s="390"/>
      <c r="AU46" s="390"/>
      <c r="AV46" s="390"/>
      <c r="AW46" s="390"/>
      <c r="AX46" s="390"/>
      <c r="AY46" s="390"/>
      <c r="AZ46" s="390"/>
      <c r="BA46" s="390"/>
      <c r="BB46" s="390"/>
      <c r="BC46" s="390"/>
      <c r="BD46" s="390"/>
      <c r="BE46" s="390"/>
      <c r="BF46" s="390"/>
      <c r="BG46" s="390"/>
      <c r="BH46" s="390"/>
      <c r="BI46" s="390"/>
      <c r="BJ46" s="390"/>
      <c r="BK46" s="390"/>
      <c r="BL46" s="390"/>
      <c r="BM46" s="390"/>
      <c r="BN46" s="390"/>
      <c r="BO46" s="390"/>
      <c r="BP46" s="390"/>
      <c r="BQ46" s="390"/>
      <c r="BR46" s="390"/>
      <c r="BS46" s="390"/>
      <c r="BT46" s="390"/>
      <c r="BU46" s="390"/>
      <c r="BV46" s="390"/>
      <c r="BW46" s="390"/>
      <c r="BX46" s="390"/>
      <c r="BY46" s="390"/>
      <c r="BZ46" s="390"/>
      <c r="CA46" s="390"/>
      <c r="CB46" s="390"/>
      <c r="CC46" s="390"/>
      <c r="CD46" s="390"/>
      <c r="CE46" s="390"/>
      <c r="CF46" s="390"/>
      <c r="CG46" s="390"/>
      <c r="CH46" s="390"/>
      <c r="CI46" s="390"/>
      <c r="CJ46" s="390"/>
      <c r="CK46" s="390"/>
      <c r="CL46" s="390"/>
      <c r="CM46" s="390"/>
      <c r="CN46" s="390"/>
      <c r="CO46" s="390"/>
      <c r="CP46" s="390"/>
      <c r="CQ46" s="390"/>
      <c r="CR46" s="390"/>
      <c r="CS46" s="390"/>
      <c r="CT46" s="390"/>
      <c r="CU46" s="390"/>
      <c r="CV46" s="390"/>
      <c r="CW46" s="390"/>
      <c r="CX46" s="390"/>
      <c r="CY46" s="390"/>
      <c r="CZ46" s="390"/>
      <c r="DA46" s="390"/>
      <c r="DB46" s="390"/>
      <c r="DC46" s="390"/>
      <c r="DD46" s="390"/>
      <c r="DE46" s="390"/>
      <c r="DF46" s="390"/>
      <c r="DG46" s="390"/>
      <c r="DH46" s="390"/>
      <c r="DI46" s="390"/>
      <c r="DJ46" s="390"/>
      <c r="DK46" s="390"/>
      <c r="DL46" s="390"/>
      <c r="DM46" s="390"/>
      <c r="DN46" s="390"/>
      <c r="DO46" s="390"/>
      <c r="DP46" s="390"/>
      <c r="DQ46" s="390"/>
      <c r="DR46" s="390"/>
      <c r="DS46" s="390"/>
      <c r="DT46" s="390"/>
      <c r="DU46" s="390"/>
      <c r="DV46" s="390"/>
      <c r="DW46" s="390"/>
      <c r="DX46" s="390"/>
      <c r="DY46" s="390"/>
      <c r="DZ46" s="390"/>
      <c r="EA46" s="390"/>
      <c r="EB46" s="390"/>
      <c r="EC46" s="390"/>
      <c r="ED46" s="390"/>
      <c r="EE46" s="390"/>
      <c r="EF46" s="390"/>
      <c r="EG46" s="390"/>
      <c r="EH46" s="390"/>
      <c r="EI46" s="390"/>
      <c r="EJ46" s="390"/>
      <c r="EK46" s="390"/>
      <c r="EL46" s="390"/>
      <c r="EM46" s="390"/>
      <c r="EN46" s="390"/>
      <c r="EO46" s="390"/>
      <c r="EP46" s="390"/>
      <c r="EQ46" s="390"/>
      <c r="ER46" s="390"/>
      <c r="ES46" s="390"/>
      <c r="ET46" s="390"/>
      <c r="EU46" s="390"/>
      <c r="EV46" s="390"/>
      <c r="EW46" s="390"/>
      <c r="EX46" s="390"/>
      <c r="EY46" s="390"/>
      <c r="EZ46" s="390"/>
      <c r="FA46" s="390"/>
      <c r="FB46" s="390"/>
      <c r="FC46" s="390"/>
      <c r="FD46" s="390"/>
      <c r="FE46" s="390"/>
      <c r="FF46" s="390"/>
      <c r="FG46" s="390"/>
      <c r="FH46" s="390"/>
      <c r="FI46" s="390"/>
      <c r="FJ46" s="390"/>
      <c r="FK46" s="390"/>
      <c r="FL46" s="390"/>
      <c r="FM46" s="390"/>
      <c r="FN46" s="390"/>
      <c r="FO46" s="390"/>
      <c r="FP46" s="390"/>
      <c r="FQ46" s="390"/>
      <c r="FR46" s="390"/>
      <c r="FS46" s="390"/>
      <c r="FT46" s="390"/>
      <c r="FU46" s="390"/>
      <c r="FV46" s="390"/>
      <c r="FW46" s="390"/>
      <c r="FX46" s="390"/>
      <c r="FY46" s="390"/>
      <c r="FZ46" s="390"/>
      <c r="GA46" s="390"/>
      <c r="GB46" s="390"/>
      <c r="GC46" s="390"/>
      <c r="GD46" s="390"/>
      <c r="GE46" s="390"/>
      <c r="GF46" s="390"/>
      <c r="GG46" s="390"/>
      <c r="GH46" s="390"/>
      <c r="GI46" s="390"/>
      <c r="GJ46" s="390"/>
      <c r="GK46" s="390"/>
      <c r="GL46" s="390"/>
      <c r="GM46" s="390"/>
      <c r="GN46" s="390"/>
      <c r="GO46" s="390"/>
      <c r="GP46" s="390"/>
      <c r="GQ46" s="390"/>
      <c r="GR46" s="390"/>
      <c r="GS46" s="390"/>
      <c r="GT46" s="390"/>
      <c r="GU46" s="390"/>
      <c r="GV46" s="390"/>
      <c r="GW46" s="390"/>
      <c r="GX46" s="390"/>
      <c r="GY46" s="390"/>
      <c r="GZ46" s="390"/>
      <c r="HA46" s="390"/>
      <c r="HB46" s="390"/>
      <c r="HC46" s="390"/>
      <c r="HD46" s="390"/>
      <c r="HE46" s="390"/>
      <c r="HF46" s="390"/>
      <c r="HG46" s="390"/>
      <c r="HH46" s="390"/>
      <c r="HI46" s="390"/>
      <c r="HJ46" s="390"/>
      <c r="HK46" s="390"/>
      <c r="HL46" s="390"/>
      <c r="HM46" s="390"/>
      <c r="HN46" s="390"/>
      <c r="HO46" s="390"/>
      <c r="HP46" s="390"/>
      <c r="HQ46" s="390"/>
      <c r="HR46" s="390"/>
      <c r="HS46" s="390"/>
      <c r="HT46" s="390"/>
      <c r="HU46" s="390"/>
      <c r="HV46" s="390"/>
      <c r="HW46" s="390"/>
      <c r="HX46" s="390"/>
      <c r="HY46" s="390"/>
      <c r="HZ46" s="390"/>
      <c r="IA46" s="390"/>
      <c r="IB46" s="390"/>
      <c r="IC46" s="390"/>
      <c r="ID46" s="390"/>
      <c r="IE46" s="390"/>
    </row>
    <row r="47" spans="1:239">
      <c r="A47" s="393"/>
      <c r="B47" s="390"/>
      <c r="C47" s="390"/>
      <c r="D47" s="390"/>
      <c r="E47" s="391"/>
      <c r="F47" s="392"/>
      <c r="G47" s="392"/>
      <c r="H47" s="392"/>
      <c r="I47" s="392"/>
      <c r="J47" s="392"/>
      <c r="K47" s="392"/>
      <c r="L47" s="392"/>
      <c r="M47" s="392"/>
      <c r="N47" s="392"/>
      <c r="O47" s="392"/>
      <c r="P47" s="392"/>
      <c r="Q47" s="392"/>
      <c r="R47" s="392"/>
      <c r="S47" s="392"/>
      <c r="T47" s="392"/>
      <c r="U47" s="392"/>
      <c r="V47" s="392"/>
      <c r="W47" s="390"/>
      <c r="X47" s="390"/>
      <c r="Y47" s="390"/>
      <c r="Z47" s="390"/>
      <c r="AA47" s="390"/>
      <c r="AB47" s="390"/>
      <c r="AC47" s="390"/>
      <c r="AD47" s="390"/>
      <c r="AE47" s="390"/>
      <c r="AF47" s="390"/>
      <c r="AG47" s="390"/>
      <c r="AH47" s="390"/>
      <c r="AI47" s="390"/>
      <c r="AJ47" s="390"/>
      <c r="AK47" s="390"/>
      <c r="AL47" s="390"/>
      <c r="AM47" s="390"/>
      <c r="AN47" s="390"/>
      <c r="AO47" s="390"/>
      <c r="AP47" s="390"/>
      <c r="AQ47" s="390"/>
      <c r="AR47" s="390"/>
      <c r="AS47" s="390"/>
      <c r="AT47" s="390"/>
      <c r="AU47" s="390"/>
      <c r="AV47" s="390"/>
      <c r="AW47" s="390"/>
      <c r="AX47" s="390"/>
      <c r="AY47" s="390"/>
      <c r="AZ47" s="390"/>
      <c r="BA47" s="390"/>
      <c r="BB47" s="390"/>
      <c r="BC47" s="390"/>
      <c r="BD47" s="390"/>
      <c r="BE47" s="390"/>
      <c r="BF47" s="390"/>
      <c r="BG47" s="390"/>
      <c r="BH47" s="390"/>
      <c r="BI47" s="390"/>
      <c r="BJ47" s="390"/>
      <c r="BK47" s="390"/>
      <c r="BL47" s="390"/>
      <c r="BM47" s="390"/>
      <c r="BN47" s="390"/>
      <c r="BO47" s="390"/>
      <c r="BP47" s="390"/>
      <c r="BQ47" s="390"/>
      <c r="BR47" s="390"/>
      <c r="BS47" s="390"/>
      <c r="BT47" s="390"/>
      <c r="BU47" s="390"/>
      <c r="BV47" s="390"/>
      <c r="BW47" s="390"/>
      <c r="BX47" s="390"/>
      <c r="BY47" s="390"/>
      <c r="BZ47" s="390"/>
      <c r="CA47" s="390"/>
      <c r="CB47" s="390"/>
      <c r="CC47" s="390"/>
      <c r="CD47" s="390"/>
      <c r="CE47" s="390"/>
      <c r="CF47" s="390"/>
      <c r="CG47" s="390"/>
      <c r="CH47" s="390"/>
      <c r="CI47" s="390"/>
      <c r="CJ47" s="390"/>
      <c r="CK47" s="390"/>
      <c r="CL47" s="390"/>
      <c r="CM47" s="390"/>
      <c r="CN47" s="390"/>
      <c r="CO47" s="390"/>
      <c r="CP47" s="390"/>
      <c r="CQ47" s="390"/>
      <c r="CR47" s="390"/>
      <c r="CS47" s="390"/>
      <c r="CT47" s="390"/>
      <c r="CU47" s="390"/>
      <c r="CV47" s="390"/>
      <c r="CW47" s="390"/>
      <c r="CX47" s="390"/>
      <c r="CY47" s="390"/>
      <c r="CZ47" s="390"/>
      <c r="DA47" s="390"/>
      <c r="DB47" s="390"/>
      <c r="DC47" s="390"/>
      <c r="DD47" s="390"/>
      <c r="DE47" s="390"/>
      <c r="DF47" s="390"/>
      <c r="DG47" s="390"/>
      <c r="DH47" s="390"/>
      <c r="DI47" s="390"/>
      <c r="DJ47" s="390"/>
      <c r="DK47" s="390"/>
      <c r="DL47" s="390"/>
      <c r="DM47" s="390"/>
      <c r="DN47" s="390"/>
      <c r="DO47" s="390"/>
      <c r="DP47" s="390"/>
      <c r="DQ47" s="390"/>
      <c r="DR47" s="390"/>
      <c r="DS47" s="390"/>
      <c r="DT47" s="390"/>
      <c r="DU47" s="390"/>
      <c r="DV47" s="390"/>
      <c r="DW47" s="390"/>
      <c r="DX47" s="390"/>
      <c r="DY47" s="390"/>
      <c r="DZ47" s="390"/>
      <c r="EA47" s="390"/>
      <c r="EB47" s="390"/>
      <c r="EC47" s="390"/>
      <c r="ED47" s="390"/>
      <c r="EE47" s="390"/>
      <c r="EF47" s="390"/>
      <c r="EG47" s="390"/>
      <c r="EH47" s="390"/>
      <c r="EI47" s="390"/>
      <c r="EJ47" s="390"/>
      <c r="EK47" s="390"/>
      <c r="EL47" s="390"/>
      <c r="EM47" s="390"/>
      <c r="EN47" s="390"/>
      <c r="EO47" s="390"/>
      <c r="EP47" s="390"/>
      <c r="EQ47" s="390"/>
      <c r="ER47" s="390"/>
      <c r="ES47" s="390"/>
      <c r="ET47" s="390"/>
      <c r="EU47" s="390"/>
      <c r="EV47" s="390"/>
      <c r="EW47" s="390"/>
      <c r="EX47" s="390"/>
      <c r="EY47" s="390"/>
      <c r="EZ47" s="390"/>
      <c r="FA47" s="390"/>
      <c r="FB47" s="390"/>
      <c r="FC47" s="390"/>
      <c r="FD47" s="390"/>
      <c r="FE47" s="390"/>
      <c r="FF47" s="390"/>
      <c r="FG47" s="390"/>
      <c r="FH47" s="390"/>
      <c r="FI47" s="390"/>
      <c r="FJ47" s="390"/>
      <c r="FK47" s="390"/>
      <c r="FL47" s="390"/>
      <c r="FM47" s="390"/>
      <c r="FN47" s="390"/>
      <c r="FO47" s="390"/>
      <c r="FP47" s="390"/>
      <c r="FQ47" s="390"/>
      <c r="FR47" s="390"/>
      <c r="FS47" s="390"/>
      <c r="FT47" s="390"/>
      <c r="FU47" s="390"/>
      <c r="FV47" s="390"/>
      <c r="FW47" s="390"/>
      <c r="FX47" s="390"/>
      <c r="FY47" s="390"/>
      <c r="FZ47" s="390"/>
      <c r="GA47" s="390"/>
      <c r="GB47" s="390"/>
      <c r="GC47" s="390"/>
      <c r="GD47" s="390"/>
      <c r="GE47" s="390"/>
      <c r="GF47" s="390"/>
      <c r="GG47" s="390"/>
      <c r="GH47" s="390"/>
      <c r="GI47" s="390"/>
      <c r="GJ47" s="390"/>
      <c r="GK47" s="390"/>
      <c r="GL47" s="390"/>
      <c r="GM47" s="390"/>
      <c r="GN47" s="390"/>
      <c r="GO47" s="390"/>
      <c r="GP47" s="390"/>
      <c r="GQ47" s="390"/>
      <c r="GR47" s="390"/>
      <c r="GS47" s="390"/>
      <c r="GT47" s="390"/>
      <c r="GU47" s="390"/>
      <c r="GV47" s="390"/>
      <c r="GW47" s="390"/>
      <c r="GX47" s="390"/>
      <c r="GY47" s="390"/>
      <c r="GZ47" s="390"/>
      <c r="HA47" s="390"/>
      <c r="HB47" s="390"/>
      <c r="HC47" s="390"/>
      <c r="HD47" s="390"/>
      <c r="HE47" s="390"/>
      <c r="HF47" s="390"/>
      <c r="HG47" s="390"/>
      <c r="HH47" s="390"/>
      <c r="HI47" s="390"/>
      <c r="HJ47" s="390"/>
      <c r="HK47" s="390"/>
      <c r="HL47" s="390"/>
      <c r="HM47" s="390"/>
      <c r="HN47" s="390"/>
      <c r="HO47" s="390"/>
      <c r="HP47" s="390"/>
      <c r="HQ47" s="390"/>
      <c r="HR47" s="390"/>
      <c r="HS47" s="390"/>
      <c r="HT47" s="390"/>
      <c r="HU47" s="390"/>
      <c r="HV47" s="390"/>
      <c r="HW47" s="390"/>
      <c r="HX47" s="390"/>
      <c r="HY47" s="390"/>
      <c r="HZ47" s="390"/>
      <c r="IA47" s="390"/>
      <c r="IB47" s="390"/>
      <c r="IC47" s="390"/>
      <c r="ID47" s="390"/>
      <c r="IE47" s="390"/>
    </row>
    <row r="48" spans="1:239">
      <c r="A48" s="390"/>
      <c r="B48" s="390"/>
      <c r="C48" s="390"/>
      <c r="D48" s="390"/>
      <c r="E48" s="391"/>
      <c r="F48" s="392"/>
      <c r="G48" s="392"/>
      <c r="H48" s="392"/>
      <c r="I48" s="392"/>
      <c r="J48" s="392"/>
      <c r="K48" s="392"/>
      <c r="L48" s="392"/>
      <c r="M48" s="392"/>
      <c r="N48" s="392"/>
      <c r="O48" s="392"/>
      <c r="P48" s="392"/>
      <c r="Q48" s="392"/>
      <c r="R48" s="392"/>
      <c r="S48" s="392"/>
      <c r="T48" s="392"/>
      <c r="U48" s="392"/>
      <c r="V48" s="392"/>
      <c r="W48" s="390"/>
      <c r="X48" s="390"/>
      <c r="Y48" s="390"/>
      <c r="Z48" s="390"/>
      <c r="AA48" s="390"/>
      <c r="AB48" s="390"/>
      <c r="AC48" s="390"/>
      <c r="AD48" s="390"/>
      <c r="AE48" s="390"/>
      <c r="AF48" s="390"/>
      <c r="AG48" s="390"/>
      <c r="AH48" s="390"/>
      <c r="AI48" s="390"/>
      <c r="AJ48" s="390"/>
      <c r="AK48" s="390"/>
      <c r="AL48" s="390"/>
      <c r="AM48" s="390"/>
      <c r="AN48" s="390"/>
      <c r="AO48" s="390"/>
      <c r="AP48" s="390"/>
      <c r="AQ48" s="390"/>
      <c r="AR48" s="390"/>
      <c r="AS48" s="390"/>
      <c r="AT48" s="390"/>
      <c r="AU48" s="390"/>
      <c r="AV48" s="390"/>
      <c r="AW48" s="390"/>
      <c r="AX48" s="390"/>
      <c r="AY48" s="390"/>
      <c r="AZ48" s="390"/>
      <c r="BA48" s="390"/>
      <c r="BB48" s="390"/>
      <c r="BC48" s="390"/>
      <c r="BD48" s="390"/>
      <c r="BE48" s="390"/>
      <c r="BF48" s="390"/>
      <c r="BG48" s="390"/>
      <c r="BH48" s="390"/>
      <c r="BI48" s="390"/>
      <c r="BJ48" s="390"/>
      <c r="BK48" s="390"/>
      <c r="BL48" s="390"/>
      <c r="BM48" s="390"/>
      <c r="BN48" s="390"/>
      <c r="BO48" s="390"/>
      <c r="BP48" s="390"/>
      <c r="BQ48" s="390"/>
      <c r="BR48" s="390"/>
      <c r="BS48" s="390"/>
      <c r="BT48" s="390"/>
      <c r="BU48" s="390"/>
      <c r="BV48" s="390"/>
      <c r="BW48" s="390"/>
      <c r="BX48" s="390"/>
      <c r="BY48" s="390"/>
      <c r="BZ48" s="390"/>
      <c r="CA48" s="390"/>
      <c r="CB48" s="390"/>
      <c r="CC48" s="390"/>
      <c r="CD48" s="390"/>
      <c r="CE48" s="390"/>
      <c r="CF48" s="390"/>
      <c r="CG48" s="390"/>
      <c r="CH48" s="390"/>
      <c r="CI48" s="390"/>
      <c r="CJ48" s="390"/>
      <c r="CK48" s="390"/>
      <c r="CL48" s="390"/>
      <c r="CM48" s="390"/>
      <c r="CN48" s="390"/>
      <c r="CO48" s="390"/>
      <c r="CP48" s="390"/>
      <c r="CQ48" s="390"/>
      <c r="CR48" s="390"/>
      <c r="CS48" s="390"/>
      <c r="CT48" s="390"/>
      <c r="CU48" s="390"/>
      <c r="CV48" s="390"/>
      <c r="CW48" s="390"/>
      <c r="CX48" s="390"/>
      <c r="CY48" s="390"/>
      <c r="CZ48" s="390"/>
      <c r="DA48" s="390"/>
      <c r="DB48" s="390"/>
      <c r="DC48" s="390"/>
      <c r="DD48" s="390"/>
      <c r="DE48" s="390"/>
      <c r="DF48" s="390"/>
      <c r="DG48" s="390"/>
      <c r="DH48" s="390"/>
      <c r="DI48" s="390"/>
      <c r="DJ48" s="390"/>
      <c r="DK48" s="390"/>
      <c r="DL48" s="390"/>
      <c r="DM48" s="390"/>
      <c r="DN48" s="390"/>
      <c r="DO48" s="390"/>
      <c r="DP48" s="390"/>
      <c r="DQ48" s="390"/>
      <c r="DR48" s="390"/>
      <c r="DS48" s="390"/>
      <c r="DT48" s="390"/>
      <c r="DU48" s="390"/>
      <c r="DV48" s="390"/>
      <c r="DW48" s="390"/>
      <c r="DX48" s="390"/>
      <c r="DY48" s="390"/>
      <c r="DZ48" s="390"/>
      <c r="EA48" s="390"/>
      <c r="EB48" s="390"/>
      <c r="EC48" s="390"/>
      <c r="ED48" s="390"/>
      <c r="EE48" s="390"/>
      <c r="EF48" s="390"/>
      <c r="EG48" s="390"/>
      <c r="EH48" s="390"/>
      <c r="EI48" s="390"/>
      <c r="EJ48" s="390"/>
      <c r="EK48" s="390"/>
      <c r="EL48" s="390"/>
      <c r="EM48" s="390"/>
      <c r="EN48" s="390"/>
      <c r="EO48" s="390"/>
      <c r="EP48" s="390"/>
      <c r="EQ48" s="390"/>
      <c r="ER48" s="390"/>
      <c r="ES48" s="390"/>
      <c r="ET48" s="390"/>
      <c r="EU48" s="390"/>
      <c r="EV48" s="390"/>
      <c r="EW48" s="390"/>
      <c r="EX48" s="390"/>
      <c r="EY48" s="390"/>
      <c r="EZ48" s="390"/>
      <c r="FA48" s="390"/>
      <c r="FB48" s="390"/>
      <c r="FC48" s="390"/>
      <c r="FD48" s="390"/>
      <c r="FE48" s="390"/>
      <c r="FF48" s="390"/>
      <c r="FG48" s="390"/>
      <c r="FH48" s="390"/>
      <c r="FI48" s="390"/>
      <c r="FJ48" s="390"/>
      <c r="FK48" s="390"/>
      <c r="FL48" s="390"/>
      <c r="FM48" s="390"/>
      <c r="FN48" s="390"/>
      <c r="FO48" s="390"/>
      <c r="FP48" s="390"/>
      <c r="FQ48" s="390"/>
      <c r="FR48" s="390"/>
      <c r="FS48" s="390"/>
      <c r="FT48" s="390"/>
      <c r="FU48" s="390"/>
      <c r="FV48" s="390"/>
      <c r="FW48" s="390"/>
      <c r="FX48" s="390"/>
      <c r="FY48" s="390"/>
      <c r="FZ48" s="390"/>
      <c r="GA48" s="390"/>
      <c r="GB48" s="390"/>
      <c r="GC48" s="390"/>
      <c r="GD48" s="390"/>
      <c r="GE48" s="390"/>
      <c r="GF48" s="390"/>
      <c r="GG48" s="390"/>
      <c r="GH48" s="390"/>
      <c r="GI48" s="390"/>
      <c r="GJ48" s="390"/>
      <c r="GK48" s="390"/>
      <c r="GL48" s="390"/>
      <c r="GM48" s="390"/>
      <c r="GN48" s="390"/>
      <c r="GO48" s="390"/>
      <c r="GP48" s="390"/>
      <c r="GQ48" s="390"/>
      <c r="GR48" s="390"/>
      <c r="GS48" s="390"/>
      <c r="GT48" s="390"/>
      <c r="GU48" s="390"/>
      <c r="GV48" s="390"/>
      <c r="GW48" s="390"/>
      <c r="GX48" s="390"/>
      <c r="GY48" s="390"/>
      <c r="GZ48" s="390"/>
      <c r="HA48" s="390"/>
      <c r="HB48" s="390"/>
      <c r="HC48" s="390"/>
      <c r="HD48" s="390"/>
      <c r="HE48" s="390"/>
      <c r="HF48" s="390"/>
      <c r="HG48" s="390"/>
      <c r="HH48" s="390"/>
      <c r="HI48" s="390"/>
      <c r="HJ48" s="390"/>
      <c r="HK48" s="390"/>
      <c r="HL48" s="390"/>
      <c r="HM48" s="390"/>
      <c r="HN48" s="390"/>
      <c r="HO48" s="390"/>
      <c r="HP48" s="390"/>
      <c r="HQ48" s="390"/>
      <c r="HR48" s="390"/>
      <c r="HS48" s="390"/>
      <c r="HT48" s="390"/>
      <c r="HU48" s="390"/>
      <c r="HV48" s="390"/>
      <c r="HW48" s="390"/>
      <c r="HX48" s="390"/>
      <c r="HY48" s="390"/>
      <c r="HZ48" s="390"/>
      <c r="IA48" s="390"/>
      <c r="IB48" s="390"/>
      <c r="IC48" s="390"/>
      <c r="ID48" s="390"/>
      <c r="IE48" s="390"/>
    </row>
    <row r="49" spans="1:239">
      <c r="A49" s="390"/>
      <c r="B49" s="390"/>
      <c r="C49" s="390"/>
      <c r="D49" s="390"/>
      <c r="E49" s="391"/>
      <c r="F49" s="392"/>
      <c r="G49" s="392"/>
      <c r="H49" s="392"/>
      <c r="I49" s="392"/>
      <c r="J49" s="392"/>
      <c r="K49" s="392"/>
      <c r="L49" s="392"/>
      <c r="M49" s="392"/>
      <c r="N49" s="392"/>
      <c r="O49" s="392"/>
      <c r="P49" s="392"/>
      <c r="Q49" s="392"/>
      <c r="R49" s="392"/>
      <c r="S49" s="392"/>
      <c r="T49" s="392"/>
      <c r="U49" s="392"/>
      <c r="V49" s="392"/>
      <c r="W49" s="390"/>
      <c r="X49" s="390"/>
      <c r="Y49" s="390"/>
      <c r="Z49" s="390"/>
      <c r="AA49" s="390"/>
      <c r="AB49" s="390"/>
      <c r="AC49" s="390"/>
      <c r="AD49" s="390"/>
      <c r="AE49" s="390"/>
      <c r="AF49" s="390"/>
      <c r="AG49" s="390"/>
      <c r="AH49" s="390"/>
      <c r="AI49" s="390"/>
      <c r="AJ49" s="390"/>
      <c r="AK49" s="390"/>
      <c r="AL49" s="390"/>
      <c r="AM49" s="390"/>
      <c r="AN49" s="390"/>
      <c r="AO49" s="390"/>
      <c r="AP49" s="390"/>
      <c r="AQ49" s="390"/>
      <c r="AR49" s="390"/>
      <c r="AS49" s="390"/>
      <c r="AT49" s="390"/>
      <c r="AU49" s="390"/>
      <c r="AV49" s="390"/>
      <c r="AW49" s="390"/>
      <c r="AX49" s="390"/>
      <c r="AY49" s="390"/>
      <c r="AZ49" s="390"/>
      <c r="BA49" s="390"/>
      <c r="BB49" s="390"/>
      <c r="BC49" s="390"/>
      <c r="BD49" s="390"/>
      <c r="BE49" s="390"/>
      <c r="BF49" s="390"/>
      <c r="BG49" s="390"/>
      <c r="BH49" s="390"/>
      <c r="BI49" s="390"/>
      <c r="BJ49" s="390"/>
      <c r="BK49" s="390"/>
      <c r="BL49" s="390"/>
      <c r="BM49" s="390"/>
      <c r="BN49" s="390"/>
      <c r="BO49" s="390"/>
      <c r="BP49" s="390"/>
      <c r="BQ49" s="390"/>
      <c r="BR49" s="390"/>
      <c r="BS49" s="390"/>
      <c r="BT49" s="390"/>
      <c r="BU49" s="390"/>
      <c r="BV49" s="390"/>
      <c r="BW49" s="390"/>
      <c r="BX49" s="390"/>
      <c r="BY49" s="390"/>
      <c r="BZ49" s="390"/>
      <c r="CA49" s="390"/>
      <c r="CB49" s="390"/>
      <c r="CC49" s="390"/>
      <c r="CD49" s="390"/>
      <c r="CE49" s="390"/>
      <c r="CF49" s="390"/>
      <c r="CG49" s="390"/>
      <c r="CH49" s="390"/>
      <c r="CI49" s="390"/>
      <c r="CJ49" s="390"/>
      <c r="CK49" s="390"/>
      <c r="CL49" s="390"/>
      <c r="CM49" s="390"/>
      <c r="CN49" s="390"/>
      <c r="CO49" s="390"/>
      <c r="CP49" s="390"/>
      <c r="CQ49" s="390"/>
      <c r="CR49" s="390"/>
      <c r="CS49" s="390"/>
      <c r="CT49" s="390"/>
      <c r="CU49" s="390"/>
      <c r="CV49" s="390"/>
      <c r="CW49" s="390"/>
      <c r="CX49" s="390"/>
      <c r="CY49" s="390"/>
      <c r="CZ49" s="390"/>
      <c r="DA49" s="390"/>
      <c r="DB49" s="390"/>
      <c r="DC49" s="390"/>
      <c r="DD49" s="390"/>
      <c r="DE49" s="390"/>
      <c r="DF49" s="390"/>
      <c r="DG49" s="390"/>
      <c r="DH49" s="390"/>
      <c r="DI49" s="390"/>
      <c r="DJ49" s="390"/>
      <c r="DK49" s="390"/>
      <c r="DL49" s="390"/>
      <c r="DM49" s="390"/>
      <c r="DN49" s="390"/>
      <c r="DO49" s="390"/>
      <c r="DP49" s="390"/>
      <c r="DQ49" s="390"/>
      <c r="DR49" s="390"/>
      <c r="DS49" s="390"/>
      <c r="DT49" s="390"/>
      <c r="DU49" s="390"/>
      <c r="DV49" s="390"/>
      <c r="DW49" s="390"/>
      <c r="DX49" s="390"/>
      <c r="DY49" s="390"/>
      <c r="DZ49" s="390"/>
      <c r="EA49" s="390"/>
      <c r="EB49" s="390"/>
      <c r="EC49" s="390"/>
      <c r="ED49" s="390"/>
      <c r="EE49" s="390"/>
      <c r="EF49" s="390"/>
      <c r="EG49" s="390"/>
      <c r="EH49" s="390"/>
      <c r="EI49" s="390"/>
      <c r="EJ49" s="390"/>
      <c r="EK49" s="390"/>
      <c r="EL49" s="390"/>
      <c r="EM49" s="390"/>
      <c r="EN49" s="390"/>
      <c r="EO49" s="390"/>
      <c r="EP49" s="390"/>
      <c r="EQ49" s="390"/>
      <c r="ER49" s="390"/>
      <c r="ES49" s="390"/>
      <c r="ET49" s="390"/>
      <c r="EU49" s="390"/>
      <c r="EV49" s="390"/>
      <c r="EW49" s="390"/>
      <c r="EX49" s="390"/>
      <c r="EY49" s="390"/>
      <c r="EZ49" s="390"/>
      <c r="FA49" s="390"/>
      <c r="FB49" s="390"/>
      <c r="FC49" s="390"/>
      <c r="FD49" s="390"/>
      <c r="FE49" s="390"/>
      <c r="FF49" s="390"/>
      <c r="FG49" s="390"/>
      <c r="FH49" s="390"/>
      <c r="FI49" s="390"/>
      <c r="FJ49" s="390"/>
      <c r="FK49" s="390"/>
      <c r="FL49" s="390"/>
      <c r="FM49" s="390"/>
      <c r="FN49" s="390"/>
      <c r="FO49" s="390"/>
      <c r="FP49" s="390"/>
      <c r="FQ49" s="390"/>
      <c r="FR49" s="390"/>
      <c r="FS49" s="390"/>
      <c r="FT49" s="390"/>
      <c r="FU49" s="390"/>
      <c r="FV49" s="390"/>
      <c r="FW49" s="390"/>
      <c r="FX49" s="390"/>
      <c r="FY49" s="390"/>
      <c r="FZ49" s="390"/>
      <c r="GA49" s="390"/>
      <c r="GB49" s="390"/>
      <c r="GC49" s="390"/>
      <c r="GD49" s="390"/>
      <c r="GE49" s="390"/>
      <c r="GF49" s="390"/>
      <c r="GG49" s="390"/>
      <c r="GH49" s="390"/>
      <c r="GI49" s="390"/>
      <c r="GJ49" s="390"/>
      <c r="GK49" s="390"/>
      <c r="GL49" s="390"/>
      <c r="GM49" s="390"/>
      <c r="GN49" s="390"/>
      <c r="GO49" s="390"/>
      <c r="GP49" s="390"/>
      <c r="GQ49" s="390"/>
      <c r="GR49" s="390"/>
      <c r="GS49" s="390"/>
      <c r="GT49" s="390"/>
      <c r="GU49" s="390"/>
      <c r="GV49" s="390"/>
      <c r="GW49" s="390"/>
      <c r="GX49" s="390"/>
      <c r="GY49" s="390"/>
      <c r="GZ49" s="390"/>
      <c r="HA49" s="390"/>
      <c r="HB49" s="390"/>
      <c r="HC49" s="390"/>
      <c r="HD49" s="390"/>
      <c r="HE49" s="390"/>
      <c r="HF49" s="390"/>
      <c r="HG49" s="390"/>
      <c r="HH49" s="390"/>
      <c r="HI49" s="390"/>
      <c r="HJ49" s="390"/>
      <c r="HK49" s="390"/>
      <c r="HL49" s="390"/>
      <c r="HM49" s="390"/>
      <c r="HN49" s="390"/>
      <c r="HO49" s="390"/>
      <c r="HP49" s="390"/>
      <c r="HQ49" s="390"/>
      <c r="HR49" s="390"/>
      <c r="HS49" s="390"/>
      <c r="HT49" s="390"/>
      <c r="HU49" s="390"/>
      <c r="HV49" s="390"/>
      <c r="HW49" s="390"/>
      <c r="HX49" s="390"/>
      <c r="HY49" s="390"/>
      <c r="HZ49" s="390"/>
      <c r="IA49" s="390"/>
      <c r="IB49" s="390"/>
      <c r="IC49" s="390"/>
      <c r="ID49" s="390"/>
      <c r="IE49" s="390"/>
    </row>
    <row r="50" spans="1:239">
      <c r="A50" s="390"/>
      <c r="B50" s="390"/>
      <c r="C50" s="390"/>
      <c r="D50" s="390"/>
      <c r="E50" s="391"/>
      <c r="F50" s="392"/>
      <c r="G50" s="392"/>
      <c r="H50" s="392"/>
      <c r="I50" s="392"/>
      <c r="J50" s="392"/>
      <c r="K50" s="392"/>
      <c r="L50" s="392"/>
      <c r="M50" s="392"/>
      <c r="N50" s="392"/>
      <c r="O50" s="392"/>
      <c r="P50" s="392"/>
      <c r="Q50" s="392"/>
      <c r="R50" s="392"/>
      <c r="S50" s="392"/>
      <c r="T50" s="392"/>
      <c r="U50" s="392"/>
      <c r="V50" s="392"/>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c r="AW50" s="390"/>
      <c r="AX50" s="390"/>
      <c r="AY50" s="390"/>
      <c r="AZ50" s="390"/>
      <c r="BA50" s="390"/>
      <c r="BB50" s="390"/>
      <c r="BC50" s="390"/>
      <c r="BD50" s="390"/>
      <c r="BE50" s="390"/>
      <c r="BF50" s="390"/>
      <c r="BG50" s="390"/>
      <c r="BH50" s="390"/>
      <c r="BI50" s="390"/>
      <c r="BJ50" s="390"/>
      <c r="BK50" s="390"/>
      <c r="BL50" s="390"/>
      <c r="BM50" s="390"/>
      <c r="BN50" s="390"/>
      <c r="BO50" s="390"/>
      <c r="BP50" s="390"/>
      <c r="BQ50" s="390"/>
      <c r="BR50" s="390"/>
      <c r="BS50" s="390"/>
      <c r="BT50" s="390"/>
      <c r="BU50" s="390"/>
      <c r="BV50" s="390"/>
      <c r="BW50" s="390"/>
      <c r="BX50" s="390"/>
      <c r="BY50" s="390"/>
      <c r="BZ50" s="390"/>
      <c r="CA50" s="390"/>
      <c r="CB50" s="390"/>
      <c r="CC50" s="390"/>
      <c r="CD50" s="390"/>
      <c r="CE50" s="390"/>
      <c r="CF50" s="390"/>
      <c r="CG50" s="390"/>
      <c r="CH50" s="390"/>
      <c r="CI50" s="390"/>
      <c r="CJ50" s="390"/>
      <c r="CK50" s="390"/>
      <c r="CL50" s="390"/>
      <c r="CM50" s="390"/>
      <c r="CN50" s="390"/>
      <c r="CO50" s="390"/>
      <c r="CP50" s="390"/>
      <c r="CQ50" s="390"/>
      <c r="CR50" s="390"/>
      <c r="CS50" s="390"/>
      <c r="CT50" s="390"/>
      <c r="CU50" s="390"/>
      <c r="CV50" s="390"/>
      <c r="CW50" s="390"/>
      <c r="CX50" s="390"/>
      <c r="CY50" s="390"/>
      <c r="CZ50" s="390"/>
      <c r="DA50" s="390"/>
      <c r="DB50" s="390"/>
      <c r="DC50" s="390"/>
      <c r="DD50" s="390"/>
      <c r="DE50" s="390"/>
      <c r="DF50" s="390"/>
      <c r="DG50" s="390"/>
      <c r="DH50" s="390"/>
      <c r="DI50" s="390"/>
      <c r="DJ50" s="390"/>
      <c r="DK50" s="390"/>
      <c r="DL50" s="390"/>
      <c r="DM50" s="390"/>
      <c r="DN50" s="390"/>
      <c r="DO50" s="390"/>
      <c r="DP50" s="390"/>
      <c r="DQ50" s="390"/>
      <c r="DR50" s="390"/>
      <c r="DS50" s="390"/>
      <c r="DT50" s="390"/>
      <c r="DU50" s="390"/>
      <c r="DV50" s="390"/>
      <c r="DW50" s="390"/>
      <c r="DX50" s="390"/>
      <c r="DY50" s="390"/>
      <c r="DZ50" s="390"/>
      <c r="EA50" s="390"/>
      <c r="EB50" s="390"/>
      <c r="EC50" s="390"/>
      <c r="ED50" s="390"/>
      <c r="EE50" s="390"/>
      <c r="EF50" s="390"/>
      <c r="EG50" s="390"/>
      <c r="EH50" s="390"/>
      <c r="EI50" s="390"/>
      <c r="EJ50" s="390"/>
      <c r="EK50" s="390"/>
      <c r="EL50" s="390"/>
      <c r="EM50" s="390"/>
      <c r="EN50" s="390"/>
      <c r="EO50" s="390"/>
      <c r="EP50" s="390"/>
      <c r="EQ50" s="390"/>
      <c r="ER50" s="390"/>
      <c r="ES50" s="390"/>
      <c r="ET50" s="390"/>
      <c r="EU50" s="390"/>
      <c r="EV50" s="390"/>
      <c r="EW50" s="390"/>
      <c r="EX50" s="390"/>
      <c r="EY50" s="390"/>
      <c r="EZ50" s="390"/>
      <c r="FA50" s="390"/>
      <c r="FB50" s="390"/>
      <c r="FC50" s="390"/>
      <c r="FD50" s="390"/>
      <c r="FE50" s="390"/>
      <c r="FF50" s="390"/>
      <c r="FG50" s="390"/>
      <c r="FH50" s="390"/>
      <c r="FI50" s="390"/>
      <c r="FJ50" s="390"/>
      <c r="FK50" s="390"/>
      <c r="FL50" s="390"/>
      <c r="FM50" s="390"/>
      <c r="FN50" s="390"/>
      <c r="FO50" s="390"/>
      <c r="FP50" s="390"/>
      <c r="FQ50" s="390"/>
      <c r="FR50" s="390"/>
      <c r="FS50" s="390"/>
      <c r="FT50" s="390"/>
      <c r="FU50" s="390"/>
      <c r="FV50" s="390"/>
      <c r="FW50" s="390"/>
      <c r="FX50" s="390"/>
      <c r="FY50" s="390"/>
      <c r="FZ50" s="390"/>
      <c r="GA50" s="390"/>
      <c r="GB50" s="390"/>
      <c r="GC50" s="390"/>
      <c r="GD50" s="390"/>
      <c r="GE50" s="390"/>
      <c r="GF50" s="390"/>
      <c r="GG50" s="390"/>
      <c r="GH50" s="390"/>
      <c r="GI50" s="390"/>
      <c r="GJ50" s="390"/>
      <c r="GK50" s="390"/>
      <c r="GL50" s="390"/>
      <c r="GM50" s="390"/>
      <c r="GN50" s="390"/>
      <c r="GO50" s="390"/>
      <c r="GP50" s="390"/>
      <c r="GQ50" s="390"/>
      <c r="GR50" s="390"/>
      <c r="GS50" s="390"/>
      <c r="GT50" s="390"/>
      <c r="GU50" s="390"/>
      <c r="GV50" s="390"/>
      <c r="GW50" s="390"/>
      <c r="GX50" s="390"/>
      <c r="GY50" s="390"/>
      <c r="GZ50" s="390"/>
      <c r="HA50" s="390"/>
      <c r="HB50" s="390"/>
      <c r="HC50" s="390"/>
      <c r="HD50" s="390"/>
      <c r="HE50" s="390"/>
      <c r="HF50" s="390"/>
      <c r="HG50" s="390"/>
      <c r="HH50" s="390"/>
      <c r="HI50" s="390"/>
      <c r="HJ50" s="390"/>
      <c r="HK50" s="390"/>
      <c r="HL50" s="390"/>
      <c r="HM50" s="390"/>
      <c r="HN50" s="390"/>
      <c r="HO50" s="390"/>
      <c r="HP50" s="390"/>
      <c r="HQ50" s="390"/>
      <c r="HR50" s="390"/>
      <c r="HS50" s="390"/>
      <c r="HT50" s="390"/>
      <c r="HU50" s="390"/>
      <c r="HV50" s="390"/>
      <c r="HW50" s="390"/>
      <c r="HX50" s="390"/>
      <c r="HY50" s="390"/>
      <c r="HZ50" s="390"/>
      <c r="IA50" s="390"/>
      <c r="IB50" s="390"/>
      <c r="IC50" s="390"/>
      <c r="ID50" s="390"/>
      <c r="IE50" s="390"/>
    </row>
    <row r="51" spans="1:239">
      <c r="A51" s="390"/>
      <c r="B51" s="390"/>
      <c r="C51" s="390"/>
      <c r="D51" s="390"/>
      <c r="E51" s="391"/>
      <c r="F51" s="392"/>
      <c r="G51" s="392"/>
      <c r="H51" s="392"/>
      <c r="I51" s="392"/>
      <c r="J51" s="392"/>
      <c r="K51" s="392"/>
      <c r="L51" s="392"/>
      <c r="M51" s="392"/>
      <c r="N51" s="392"/>
      <c r="O51" s="392"/>
      <c r="P51" s="392"/>
      <c r="Q51" s="392"/>
      <c r="R51" s="392"/>
      <c r="S51" s="392"/>
      <c r="T51" s="392"/>
      <c r="U51" s="392"/>
      <c r="V51" s="392"/>
      <c r="W51" s="390"/>
      <c r="X51" s="390"/>
      <c r="Y51" s="390"/>
      <c r="Z51" s="390"/>
      <c r="AA51" s="390"/>
      <c r="AB51" s="390"/>
      <c r="AC51" s="390"/>
      <c r="AD51" s="390"/>
      <c r="AE51" s="390"/>
      <c r="AF51" s="390"/>
      <c r="AG51" s="390"/>
      <c r="AH51" s="390"/>
      <c r="AI51" s="390"/>
      <c r="AJ51" s="390"/>
      <c r="AK51" s="390"/>
      <c r="AL51" s="390"/>
      <c r="AM51" s="390"/>
      <c r="AN51" s="390"/>
      <c r="AO51" s="390"/>
      <c r="AP51" s="390"/>
      <c r="AQ51" s="390"/>
      <c r="AR51" s="390"/>
      <c r="AS51" s="390"/>
      <c r="AT51" s="390"/>
      <c r="AU51" s="390"/>
      <c r="AV51" s="390"/>
      <c r="AW51" s="390"/>
      <c r="AX51" s="390"/>
      <c r="AY51" s="390"/>
      <c r="AZ51" s="390"/>
      <c r="BA51" s="390"/>
      <c r="BB51" s="390"/>
      <c r="BC51" s="390"/>
      <c r="BD51" s="390"/>
      <c r="BE51" s="390"/>
      <c r="BF51" s="390"/>
      <c r="BG51" s="390"/>
      <c r="BH51" s="390"/>
      <c r="BI51" s="390"/>
      <c r="BJ51" s="390"/>
      <c r="BK51" s="390"/>
      <c r="BL51" s="390"/>
      <c r="BM51" s="390"/>
      <c r="BN51" s="390"/>
      <c r="BO51" s="390"/>
      <c r="BP51" s="390"/>
      <c r="BQ51" s="390"/>
      <c r="BR51" s="390"/>
      <c r="BS51" s="390"/>
      <c r="BT51" s="390"/>
      <c r="BU51" s="390"/>
      <c r="BV51" s="390"/>
      <c r="BW51" s="390"/>
      <c r="BX51" s="390"/>
      <c r="BY51" s="390"/>
      <c r="BZ51" s="390"/>
      <c r="CA51" s="390"/>
      <c r="CB51" s="390"/>
      <c r="CC51" s="390"/>
      <c r="CD51" s="390"/>
      <c r="CE51" s="390"/>
      <c r="CF51" s="390"/>
      <c r="CG51" s="390"/>
      <c r="CH51" s="390"/>
      <c r="CI51" s="390"/>
      <c r="CJ51" s="390"/>
      <c r="CK51" s="390"/>
      <c r="CL51" s="390"/>
      <c r="CM51" s="390"/>
      <c r="CN51" s="390"/>
      <c r="CO51" s="390"/>
      <c r="CP51" s="390"/>
      <c r="CQ51" s="390"/>
      <c r="CR51" s="390"/>
      <c r="CS51" s="390"/>
      <c r="CT51" s="390"/>
      <c r="CU51" s="390"/>
      <c r="CV51" s="390"/>
      <c r="CW51" s="390"/>
      <c r="CX51" s="390"/>
      <c r="CY51" s="390"/>
      <c r="CZ51" s="390"/>
      <c r="DA51" s="390"/>
      <c r="DB51" s="390"/>
      <c r="DC51" s="390"/>
      <c r="DD51" s="390"/>
      <c r="DE51" s="390"/>
      <c r="DF51" s="390"/>
      <c r="DG51" s="390"/>
      <c r="DH51" s="390"/>
      <c r="DI51" s="390"/>
      <c r="DJ51" s="390"/>
      <c r="DK51" s="390"/>
      <c r="DL51" s="390"/>
      <c r="DM51" s="390"/>
      <c r="DN51" s="390"/>
      <c r="DO51" s="390"/>
      <c r="DP51" s="390"/>
      <c r="DQ51" s="390"/>
      <c r="DR51" s="390"/>
      <c r="DS51" s="390"/>
      <c r="DT51" s="390"/>
      <c r="DU51" s="390"/>
      <c r="DV51" s="390"/>
      <c r="DW51" s="390"/>
      <c r="DX51" s="390"/>
      <c r="DY51" s="390"/>
      <c r="DZ51" s="390"/>
      <c r="EA51" s="390"/>
      <c r="EB51" s="390"/>
      <c r="EC51" s="390"/>
      <c r="ED51" s="390"/>
      <c r="EE51" s="390"/>
      <c r="EF51" s="390"/>
      <c r="EG51" s="390"/>
      <c r="EH51" s="390"/>
      <c r="EI51" s="390"/>
      <c r="EJ51" s="390"/>
      <c r="EK51" s="390"/>
      <c r="EL51" s="390"/>
      <c r="EM51" s="390"/>
      <c r="EN51" s="390"/>
      <c r="EO51" s="390"/>
      <c r="EP51" s="390"/>
      <c r="EQ51" s="390"/>
      <c r="ER51" s="390"/>
      <c r="ES51" s="390"/>
      <c r="ET51" s="390"/>
      <c r="EU51" s="390"/>
      <c r="EV51" s="390"/>
      <c r="EW51" s="390"/>
      <c r="EX51" s="390"/>
      <c r="EY51" s="390"/>
      <c r="EZ51" s="390"/>
      <c r="FA51" s="390"/>
      <c r="FB51" s="390"/>
      <c r="FC51" s="390"/>
      <c r="FD51" s="390"/>
      <c r="FE51" s="390"/>
      <c r="FF51" s="390"/>
      <c r="FG51" s="390"/>
      <c r="FH51" s="390"/>
      <c r="FI51" s="390"/>
      <c r="FJ51" s="390"/>
      <c r="FK51" s="390"/>
      <c r="FL51" s="390"/>
      <c r="FM51" s="390"/>
      <c r="FN51" s="390"/>
      <c r="FO51" s="390"/>
      <c r="FP51" s="390"/>
      <c r="FQ51" s="390"/>
      <c r="FR51" s="390"/>
      <c r="FS51" s="390"/>
      <c r="FT51" s="390"/>
      <c r="FU51" s="390"/>
      <c r="FV51" s="390"/>
      <c r="FW51" s="390"/>
      <c r="FX51" s="390"/>
      <c r="FY51" s="390"/>
      <c r="FZ51" s="390"/>
      <c r="GA51" s="390"/>
      <c r="GB51" s="390"/>
      <c r="GC51" s="390"/>
      <c r="GD51" s="390"/>
      <c r="GE51" s="390"/>
      <c r="GF51" s="390"/>
      <c r="GG51" s="390"/>
      <c r="GH51" s="390"/>
      <c r="GI51" s="390"/>
      <c r="GJ51" s="390"/>
      <c r="GK51" s="390"/>
      <c r="GL51" s="390"/>
      <c r="GM51" s="390"/>
      <c r="GN51" s="390"/>
      <c r="GO51" s="390"/>
      <c r="GP51" s="390"/>
      <c r="GQ51" s="390"/>
      <c r="GR51" s="390"/>
      <c r="GS51" s="390"/>
      <c r="GT51" s="390"/>
      <c r="GU51" s="390"/>
      <c r="GV51" s="390"/>
      <c r="GW51" s="390"/>
      <c r="GX51" s="390"/>
      <c r="GY51" s="390"/>
      <c r="GZ51" s="390"/>
      <c r="HA51" s="390"/>
      <c r="HB51" s="390"/>
      <c r="HC51" s="390"/>
      <c r="HD51" s="390"/>
      <c r="HE51" s="390"/>
      <c r="HF51" s="390"/>
      <c r="HG51" s="390"/>
      <c r="HH51" s="390"/>
      <c r="HI51" s="390"/>
      <c r="HJ51" s="390"/>
      <c r="HK51" s="390"/>
      <c r="HL51" s="390"/>
      <c r="HM51" s="390"/>
      <c r="HN51" s="390"/>
      <c r="HO51" s="390"/>
      <c r="HP51" s="390"/>
      <c r="HQ51" s="390"/>
      <c r="HR51" s="390"/>
      <c r="HS51" s="390"/>
      <c r="HT51" s="390"/>
      <c r="HU51" s="390"/>
      <c r="HV51" s="390"/>
      <c r="HW51" s="390"/>
      <c r="HX51" s="390"/>
      <c r="HY51" s="390"/>
      <c r="HZ51" s="390"/>
      <c r="IA51" s="390"/>
      <c r="IB51" s="390"/>
      <c r="IC51" s="390"/>
      <c r="ID51" s="390"/>
      <c r="IE51" s="390"/>
    </row>
    <row r="52" spans="1:239">
      <c r="A52" s="390"/>
      <c r="B52" s="390"/>
      <c r="C52" s="390"/>
      <c r="D52" s="390"/>
      <c r="E52" s="391"/>
      <c r="F52" s="392"/>
      <c r="G52" s="392"/>
      <c r="H52" s="392"/>
      <c r="I52" s="392"/>
      <c r="J52" s="392"/>
      <c r="K52" s="392"/>
      <c r="L52" s="392"/>
      <c r="M52" s="392"/>
      <c r="N52" s="392"/>
      <c r="O52" s="392"/>
      <c r="P52" s="392"/>
      <c r="Q52" s="392"/>
      <c r="R52" s="392"/>
      <c r="S52" s="392"/>
      <c r="T52" s="392"/>
      <c r="U52" s="392"/>
      <c r="V52" s="392"/>
      <c r="W52" s="390"/>
      <c r="X52" s="390"/>
      <c r="Y52" s="390"/>
      <c r="Z52" s="390"/>
      <c r="AA52" s="390"/>
      <c r="AB52" s="390"/>
      <c r="AC52" s="390"/>
      <c r="AD52" s="390"/>
      <c r="AE52" s="390"/>
      <c r="AF52" s="390"/>
      <c r="AG52" s="390"/>
      <c r="AH52" s="390"/>
      <c r="AI52" s="390"/>
      <c r="AJ52" s="390"/>
      <c r="AK52" s="390"/>
      <c r="AL52" s="390"/>
      <c r="AM52" s="390"/>
      <c r="AN52" s="390"/>
      <c r="AO52" s="390"/>
      <c r="AP52" s="390"/>
      <c r="AQ52" s="390"/>
      <c r="AR52" s="390"/>
      <c r="AS52" s="390"/>
      <c r="AT52" s="390"/>
      <c r="AU52" s="390"/>
      <c r="AV52" s="390"/>
      <c r="AW52" s="390"/>
      <c r="AX52" s="390"/>
      <c r="AY52" s="390"/>
      <c r="AZ52" s="390"/>
      <c r="BA52" s="390"/>
      <c r="BB52" s="390"/>
      <c r="BC52" s="390"/>
      <c r="BD52" s="390"/>
      <c r="BE52" s="390"/>
      <c r="BF52" s="390"/>
      <c r="BG52" s="390"/>
      <c r="BH52" s="390"/>
      <c r="BI52" s="390"/>
      <c r="BJ52" s="390"/>
      <c r="BK52" s="390"/>
      <c r="BL52" s="390"/>
      <c r="BM52" s="390"/>
      <c r="BN52" s="390"/>
      <c r="BO52" s="390"/>
      <c r="BP52" s="390"/>
      <c r="BQ52" s="390"/>
      <c r="BR52" s="390"/>
      <c r="BS52" s="390"/>
      <c r="BT52" s="390"/>
      <c r="BU52" s="390"/>
      <c r="BV52" s="390"/>
      <c r="BW52" s="390"/>
      <c r="BX52" s="390"/>
      <c r="BY52" s="390"/>
      <c r="BZ52" s="390"/>
      <c r="CA52" s="390"/>
      <c r="CB52" s="390"/>
      <c r="CC52" s="390"/>
      <c r="CD52" s="390"/>
      <c r="CE52" s="390"/>
      <c r="CF52" s="390"/>
      <c r="CG52" s="390"/>
      <c r="CH52" s="390"/>
      <c r="CI52" s="390"/>
      <c r="CJ52" s="390"/>
      <c r="CK52" s="390"/>
      <c r="CL52" s="390"/>
      <c r="CM52" s="390"/>
      <c r="CN52" s="390"/>
      <c r="CO52" s="390"/>
      <c r="CP52" s="390"/>
      <c r="CQ52" s="390"/>
      <c r="CR52" s="390"/>
      <c r="CS52" s="390"/>
      <c r="CT52" s="390"/>
      <c r="CU52" s="390"/>
      <c r="CV52" s="390"/>
      <c r="CW52" s="390"/>
      <c r="CX52" s="390"/>
      <c r="CY52" s="390"/>
      <c r="CZ52" s="390"/>
      <c r="DA52" s="390"/>
      <c r="DB52" s="390"/>
      <c r="DC52" s="390"/>
      <c r="DD52" s="390"/>
      <c r="DE52" s="390"/>
      <c r="DF52" s="390"/>
      <c r="DG52" s="390"/>
      <c r="DH52" s="390"/>
      <c r="DI52" s="390"/>
      <c r="DJ52" s="390"/>
      <c r="DK52" s="390"/>
      <c r="DL52" s="390"/>
      <c r="DM52" s="390"/>
      <c r="DN52" s="390"/>
      <c r="DO52" s="390"/>
      <c r="DP52" s="390"/>
      <c r="DQ52" s="390"/>
      <c r="DR52" s="390"/>
      <c r="DS52" s="390"/>
      <c r="DT52" s="390"/>
      <c r="DU52" s="390"/>
      <c r="DV52" s="390"/>
      <c r="DW52" s="390"/>
      <c r="DX52" s="390"/>
      <c r="DY52" s="390"/>
      <c r="DZ52" s="390"/>
      <c r="EA52" s="390"/>
      <c r="EB52" s="390"/>
      <c r="EC52" s="390"/>
      <c r="ED52" s="390"/>
      <c r="EE52" s="390"/>
      <c r="EF52" s="390"/>
      <c r="EG52" s="390"/>
      <c r="EH52" s="390"/>
      <c r="EI52" s="390"/>
      <c r="EJ52" s="390"/>
      <c r="EK52" s="390"/>
      <c r="EL52" s="390"/>
      <c r="EM52" s="390"/>
      <c r="EN52" s="390"/>
      <c r="EO52" s="390"/>
      <c r="EP52" s="390"/>
      <c r="EQ52" s="390"/>
      <c r="ER52" s="390"/>
      <c r="ES52" s="390"/>
      <c r="ET52" s="390"/>
      <c r="EU52" s="390"/>
      <c r="EV52" s="390"/>
      <c r="EW52" s="390"/>
      <c r="EX52" s="390"/>
      <c r="EY52" s="390"/>
      <c r="EZ52" s="390"/>
      <c r="FA52" s="390"/>
      <c r="FB52" s="390"/>
      <c r="FC52" s="390"/>
      <c r="FD52" s="390"/>
      <c r="FE52" s="390"/>
      <c r="FF52" s="390"/>
      <c r="FG52" s="390"/>
      <c r="FH52" s="390"/>
      <c r="FI52" s="390"/>
      <c r="FJ52" s="390"/>
      <c r="FK52" s="390"/>
      <c r="FL52" s="390"/>
      <c r="FM52" s="390"/>
      <c r="FN52" s="390"/>
      <c r="FO52" s="390"/>
      <c r="FP52" s="390"/>
      <c r="FQ52" s="390"/>
      <c r="FR52" s="390"/>
      <c r="FS52" s="390"/>
      <c r="FT52" s="390"/>
      <c r="FU52" s="390"/>
      <c r="FV52" s="390"/>
      <c r="FW52" s="390"/>
      <c r="FX52" s="390"/>
      <c r="FY52" s="390"/>
      <c r="FZ52" s="390"/>
      <c r="GA52" s="390"/>
      <c r="GB52" s="390"/>
      <c r="GC52" s="390"/>
      <c r="GD52" s="390"/>
      <c r="GE52" s="390"/>
      <c r="GF52" s="390"/>
      <c r="GG52" s="390"/>
      <c r="GH52" s="390"/>
      <c r="GI52" s="390"/>
      <c r="GJ52" s="390"/>
      <c r="GK52" s="390"/>
      <c r="GL52" s="390"/>
      <c r="GM52" s="390"/>
      <c r="GN52" s="390"/>
      <c r="GO52" s="390"/>
      <c r="GP52" s="390"/>
      <c r="GQ52" s="390"/>
      <c r="GR52" s="390"/>
      <c r="GS52" s="390"/>
      <c r="GT52" s="390"/>
      <c r="GU52" s="390"/>
      <c r="GV52" s="390"/>
      <c r="GW52" s="390"/>
      <c r="GX52" s="390"/>
      <c r="GY52" s="390"/>
      <c r="GZ52" s="390"/>
      <c r="HA52" s="390"/>
      <c r="HB52" s="390"/>
      <c r="HC52" s="390"/>
      <c r="HD52" s="390"/>
      <c r="HE52" s="390"/>
      <c r="HF52" s="390"/>
      <c r="HG52" s="390"/>
      <c r="HH52" s="390"/>
      <c r="HI52" s="390"/>
      <c r="HJ52" s="390"/>
      <c r="HK52" s="390"/>
      <c r="HL52" s="390"/>
      <c r="HM52" s="390"/>
      <c r="HN52" s="390"/>
      <c r="HO52" s="390"/>
      <c r="HP52" s="390"/>
      <c r="HQ52" s="390"/>
      <c r="HR52" s="390"/>
      <c r="HS52" s="390"/>
      <c r="HT52" s="390"/>
      <c r="HU52" s="390"/>
      <c r="HV52" s="390"/>
      <c r="HW52" s="390"/>
      <c r="HX52" s="390"/>
      <c r="HY52" s="390"/>
      <c r="HZ52" s="390"/>
      <c r="IA52" s="390"/>
      <c r="IB52" s="390"/>
      <c r="IC52" s="390"/>
      <c r="ID52" s="390"/>
      <c r="IE52" s="390"/>
    </row>
    <row r="53" spans="1:239">
      <c r="A53" s="390"/>
      <c r="B53" s="390"/>
      <c r="C53" s="390"/>
      <c r="D53" s="390"/>
      <c r="E53" s="391"/>
      <c r="F53" s="392"/>
      <c r="G53" s="392"/>
      <c r="H53" s="392"/>
      <c r="I53" s="392"/>
      <c r="J53" s="392"/>
      <c r="K53" s="392"/>
      <c r="L53" s="392"/>
      <c r="M53" s="392"/>
      <c r="N53" s="392"/>
      <c r="O53" s="392"/>
      <c r="P53" s="392"/>
      <c r="Q53" s="392"/>
      <c r="R53" s="392"/>
      <c r="S53" s="392"/>
      <c r="T53" s="392"/>
      <c r="U53" s="392"/>
      <c r="V53" s="392"/>
      <c r="W53" s="390"/>
      <c r="X53" s="390"/>
      <c r="Y53" s="390"/>
      <c r="Z53" s="390"/>
      <c r="AA53" s="390"/>
      <c r="AB53" s="390"/>
      <c r="AC53" s="390"/>
      <c r="AD53" s="390"/>
      <c r="AE53" s="390"/>
      <c r="AF53" s="390"/>
      <c r="AG53" s="390"/>
      <c r="AH53" s="390"/>
      <c r="AI53" s="390"/>
      <c r="AJ53" s="390"/>
      <c r="AK53" s="390"/>
      <c r="AL53" s="390"/>
      <c r="AM53" s="390"/>
      <c r="AN53" s="390"/>
      <c r="AO53" s="390"/>
      <c r="AP53" s="390"/>
      <c r="AQ53" s="390"/>
      <c r="AR53" s="390"/>
      <c r="AS53" s="390"/>
      <c r="AT53" s="390"/>
      <c r="AU53" s="390"/>
      <c r="AV53" s="390"/>
      <c r="AW53" s="390"/>
      <c r="AX53" s="390"/>
      <c r="AY53" s="390"/>
      <c r="AZ53" s="390"/>
      <c r="BA53" s="390"/>
      <c r="BB53" s="390"/>
      <c r="BC53" s="390"/>
      <c r="BD53" s="390"/>
      <c r="BE53" s="390"/>
      <c r="BF53" s="390"/>
      <c r="BG53" s="390"/>
      <c r="BH53" s="390"/>
      <c r="BI53" s="390"/>
      <c r="BJ53" s="390"/>
      <c r="BK53" s="390"/>
      <c r="BL53" s="390"/>
      <c r="BM53" s="390"/>
      <c r="BN53" s="390"/>
      <c r="BO53" s="390"/>
      <c r="BP53" s="390"/>
      <c r="BQ53" s="390"/>
      <c r="BR53" s="390"/>
      <c r="BS53" s="390"/>
      <c r="BT53" s="390"/>
      <c r="BU53" s="390"/>
      <c r="BV53" s="390"/>
      <c r="BW53" s="390"/>
      <c r="BX53" s="390"/>
      <c r="BY53" s="390"/>
      <c r="BZ53" s="390"/>
      <c r="CA53" s="390"/>
      <c r="CB53" s="390"/>
      <c r="CC53" s="390"/>
      <c r="CD53" s="390"/>
      <c r="CE53" s="390"/>
      <c r="CF53" s="390"/>
      <c r="CG53" s="390"/>
      <c r="CH53" s="390"/>
      <c r="CI53" s="390"/>
      <c r="CJ53" s="390"/>
      <c r="CK53" s="390"/>
      <c r="CL53" s="390"/>
      <c r="CM53" s="390"/>
      <c r="CN53" s="390"/>
      <c r="CO53" s="390"/>
      <c r="CP53" s="390"/>
      <c r="CQ53" s="390"/>
      <c r="CR53" s="390"/>
      <c r="CS53" s="390"/>
      <c r="CT53" s="390"/>
      <c r="CU53" s="390"/>
      <c r="CV53" s="390"/>
      <c r="CW53" s="390"/>
      <c r="CX53" s="390"/>
      <c r="CY53" s="390"/>
      <c r="CZ53" s="390"/>
      <c r="DA53" s="390"/>
      <c r="DB53" s="390"/>
      <c r="DC53" s="390"/>
      <c r="DD53" s="390"/>
      <c r="DE53" s="390"/>
      <c r="DF53" s="390"/>
      <c r="DG53" s="390"/>
      <c r="DH53" s="390"/>
      <c r="DI53" s="390"/>
      <c r="DJ53" s="390"/>
      <c r="DK53" s="390"/>
      <c r="DL53" s="390"/>
      <c r="DM53" s="390"/>
      <c r="DN53" s="390"/>
      <c r="DO53" s="390"/>
      <c r="DP53" s="390"/>
      <c r="DQ53" s="390"/>
      <c r="DR53" s="390"/>
      <c r="DS53" s="390"/>
      <c r="DT53" s="390"/>
      <c r="DU53" s="390"/>
      <c r="DV53" s="390"/>
      <c r="DW53" s="390"/>
      <c r="DX53" s="390"/>
      <c r="DY53" s="390"/>
      <c r="DZ53" s="390"/>
      <c r="EA53" s="390"/>
      <c r="EB53" s="390"/>
      <c r="EC53" s="390"/>
      <c r="ED53" s="390"/>
      <c r="EE53" s="390"/>
      <c r="EF53" s="390"/>
      <c r="EG53" s="390"/>
      <c r="EH53" s="390"/>
      <c r="EI53" s="390"/>
      <c r="EJ53" s="390"/>
      <c r="EK53" s="390"/>
      <c r="EL53" s="390"/>
      <c r="EM53" s="390"/>
      <c r="EN53" s="390"/>
      <c r="EO53" s="390"/>
      <c r="EP53" s="390"/>
      <c r="EQ53" s="390"/>
      <c r="ER53" s="390"/>
      <c r="ES53" s="390"/>
      <c r="ET53" s="390"/>
      <c r="EU53" s="390"/>
      <c r="EV53" s="390"/>
      <c r="EW53" s="390"/>
      <c r="EX53" s="390"/>
      <c r="EY53" s="390"/>
      <c r="EZ53" s="390"/>
      <c r="FA53" s="390"/>
      <c r="FB53" s="390"/>
      <c r="FC53" s="390"/>
      <c r="FD53" s="390"/>
      <c r="FE53" s="390"/>
      <c r="FF53" s="390"/>
      <c r="FG53" s="390"/>
      <c r="FH53" s="390"/>
      <c r="FI53" s="390"/>
      <c r="FJ53" s="390"/>
      <c r="FK53" s="390"/>
      <c r="FL53" s="390"/>
      <c r="FM53" s="390"/>
      <c r="FN53" s="390"/>
      <c r="FO53" s="390"/>
      <c r="FP53" s="390"/>
      <c r="FQ53" s="390"/>
      <c r="FR53" s="390"/>
      <c r="FS53" s="390"/>
      <c r="FT53" s="390"/>
      <c r="FU53" s="390"/>
      <c r="FV53" s="390"/>
      <c r="FW53" s="390"/>
      <c r="FX53" s="390"/>
      <c r="FY53" s="390"/>
      <c r="FZ53" s="390"/>
      <c r="GA53" s="390"/>
      <c r="GB53" s="390"/>
      <c r="GC53" s="390"/>
      <c r="GD53" s="390"/>
      <c r="GE53" s="390"/>
      <c r="GF53" s="390"/>
      <c r="GG53" s="390"/>
      <c r="GH53" s="390"/>
      <c r="GI53" s="390"/>
      <c r="GJ53" s="390"/>
      <c r="GK53" s="390"/>
      <c r="GL53" s="390"/>
      <c r="GM53" s="390"/>
      <c r="GN53" s="390"/>
      <c r="GO53" s="390"/>
      <c r="GP53" s="390"/>
      <c r="GQ53" s="390"/>
      <c r="GR53" s="390"/>
      <c r="GS53" s="390"/>
      <c r="GT53" s="390"/>
      <c r="GU53" s="390"/>
      <c r="GV53" s="390"/>
      <c r="GW53" s="390"/>
      <c r="GX53" s="390"/>
      <c r="GY53" s="390"/>
      <c r="GZ53" s="390"/>
      <c r="HA53" s="390"/>
      <c r="HB53" s="390"/>
      <c r="HC53" s="390"/>
      <c r="HD53" s="390"/>
      <c r="HE53" s="390"/>
      <c r="HF53" s="390"/>
      <c r="HG53" s="390"/>
      <c r="HH53" s="390"/>
      <c r="HI53" s="390"/>
      <c r="HJ53" s="390"/>
      <c r="HK53" s="390"/>
      <c r="HL53" s="390"/>
      <c r="HM53" s="390"/>
      <c r="HN53" s="390"/>
      <c r="HO53" s="390"/>
      <c r="HP53" s="390"/>
      <c r="HQ53" s="390"/>
      <c r="HR53" s="390"/>
      <c r="HS53" s="390"/>
      <c r="HT53" s="390"/>
      <c r="HU53" s="390"/>
      <c r="HV53" s="390"/>
      <c r="HW53" s="390"/>
      <c r="HX53" s="390"/>
      <c r="HY53" s="390"/>
      <c r="HZ53" s="390"/>
      <c r="IA53" s="390"/>
      <c r="IB53" s="390"/>
      <c r="IC53" s="390"/>
      <c r="ID53" s="390"/>
      <c r="IE53" s="390"/>
    </row>
    <row r="54" spans="1:239">
      <c r="A54" s="390"/>
      <c r="B54" s="390"/>
      <c r="C54" s="390"/>
      <c r="D54" s="390"/>
      <c r="E54" s="391"/>
      <c r="F54" s="392"/>
      <c r="G54" s="392"/>
      <c r="H54" s="392"/>
      <c r="I54" s="392"/>
      <c r="J54" s="392"/>
      <c r="K54" s="392"/>
      <c r="L54" s="392"/>
      <c r="M54" s="392"/>
      <c r="N54" s="392"/>
      <c r="O54" s="392"/>
      <c r="P54" s="392"/>
      <c r="Q54" s="392"/>
      <c r="R54" s="392"/>
      <c r="S54" s="392"/>
      <c r="T54" s="392"/>
      <c r="U54" s="392"/>
      <c r="V54" s="392"/>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c r="AW54" s="390"/>
      <c r="AX54" s="390"/>
      <c r="AY54" s="390"/>
      <c r="AZ54" s="390"/>
      <c r="BA54" s="390"/>
      <c r="BB54" s="390"/>
      <c r="BC54" s="390"/>
      <c r="BD54" s="390"/>
      <c r="BE54" s="390"/>
      <c r="BF54" s="390"/>
      <c r="BG54" s="390"/>
      <c r="BH54" s="390"/>
      <c r="BI54" s="390"/>
      <c r="BJ54" s="390"/>
      <c r="BK54" s="390"/>
      <c r="BL54" s="390"/>
      <c r="BM54" s="390"/>
      <c r="BN54" s="390"/>
      <c r="BO54" s="390"/>
      <c r="BP54" s="390"/>
      <c r="BQ54" s="390"/>
      <c r="BR54" s="390"/>
      <c r="BS54" s="390"/>
      <c r="BT54" s="390"/>
      <c r="BU54" s="390"/>
      <c r="BV54" s="390"/>
      <c r="BW54" s="390"/>
      <c r="BX54" s="390"/>
      <c r="BY54" s="390"/>
      <c r="BZ54" s="390"/>
      <c r="CA54" s="390"/>
      <c r="CB54" s="390"/>
      <c r="CC54" s="390"/>
      <c r="CD54" s="390"/>
      <c r="CE54" s="390"/>
      <c r="CF54" s="390"/>
      <c r="CG54" s="390"/>
      <c r="CH54" s="390"/>
      <c r="CI54" s="390"/>
      <c r="CJ54" s="390"/>
      <c r="CK54" s="390"/>
      <c r="CL54" s="390"/>
      <c r="CM54" s="390"/>
      <c r="CN54" s="390"/>
      <c r="CO54" s="390"/>
      <c r="CP54" s="390"/>
      <c r="CQ54" s="390"/>
      <c r="CR54" s="390"/>
      <c r="CS54" s="390"/>
      <c r="CT54" s="390"/>
      <c r="CU54" s="390"/>
      <c r="CV54" s="390"/>
      <c r="CW54" s="390"/>
      <c r="CX54" s="390"/>
      <c r="CY54" s="390"/>
      <c r="CZ54" s="390"/>
      <c r="DA54" s="390"/>
      <c r="DB54" s="390"/>
      <c r="DC54" s="390"/>
      <c r="DD54" s="390"/>
      <c r="DE54" s="390"/>
      <c r="DF54" s="390"/>
      <c r="DG54" s="390"/>
      <c r="DH54" s="390"/>
      <c r="DI54" s="390"/>
      <c r="DJ54" s="390"/>
      <c r="DK54" s="390"/>
      <c r="DL54" s="390"/>
      <c r="DM54" s="390"/>
      <c r="DN54" s="390"/>
      <c r="DO54" s="390"/>
      <c r="DP54" s="390"/>
      <c r="DQ54" s="390"/>
      <c r="DR54" s="390"/>
      <c r="DS54" s="390"/>
      <c r="DT54" s="390"/>
      <c r="DU54" s="390"/>
      <c r="DV54" s="390"/>
      <c r="DW54" s="390"/>
      <c r="DX54" s="390"/>
      <c r="DY54" s="390"/>
      <c r="DZ54" s="390"/>
      <c r="EA54" s="390"/>
      <c r="EB54" s="390"/>
      <c r="EC54" s="390"/>
      <c r="ED54" s="390"/>
      <c r="EE54" s="390"/>
      <c r="EF54" s="390"/>
      <c r="EG54" s="390"/>
      <c r="EH54" s="390"/>
      <c r="EI54" s="390"/>
      <c r="EJ54" s="390"/>
      <c r="EK54" s="390"/>
      <c r="EL54" s="390"/>
      <c r="EM54" s="390"/>
      <c r="EN54" s="390"/>
      <c r="EO54" s="390"/>
      <c r="EP54" s="390"/>
      <c r="EQ54" s="390"/>
      <c r="ER54" s="390"/>
      <c r="ES54" s="390"/>
      <c r="ET54" s="390"/>
      <c r="EU54" s="390"/>
      <c r="EV54" s="390"/>
      <c r="EW54" s="390"/>
      <c r="EX54" s="390"/>
      <c r="EY54" s="390"/>
      <c r="EZ54" s="390"/>
      <c r="FA54" s="390"/>
      <c r="FB54" s="390"/>
      <c r="FC54" s="390"/>
      <c r="FD54" s="390"/>
      <c r="FE54" s="390"/>
      <c r="FF54" s="390"/>
      <c r="FG54" s="390"/>
      <c r="FH54" s="390"/>
      <c r="FI54" s="390"/>
      <c r="FJ54" s="390"/>
      <c r="FK54" s="390"/>
      <c r="FL54" s="390"/>
      <c r="FM54" s="390"/>
      <c r="FN54" s="390"/>
      <c r="FO54" s="390"/>
      <c r="FP54" s="390"/>
      <c r="FQ54" s="390"/>
      <c r="FR54" s="390"/>
      <c r="FS54" s="390"/>
      <c r="FT54" s="390"/>
      <c r="FU54" s="390"/>
      <c r="FV54" s="390"/>
      <c r="FW54" s="390"/>
      <c r="FX54" s="390"/>
      <c r="FY54" s="390"/>
      <c r="FZ54" s="390"/>
      <c r="GA54" s="390"/>
      <c r="GB54" s="390"/>
      <c r="GC54" s="390"/>
      <c r="GD54" s="390"/>
      <c r="GE54" s="390"/>
      <c r="GF54" s="390"/>
      <c r="GG54" s="390"/>
      <c r="GH54" s="390"/>
      <c r="GI54" s="390"/>
      <c r="GJ54" s="390"/>
      <c r="GK54" s="390"/>
      <c r="GL54" s="390"/>
      <c r="GM54" s="390"/>
      <c r="GN54" s="390"/>
      <c r="GO54" s="390"/>
      <c r="GP54" s="390"/>
      <c r="GQ54" s="390"/>
      <c r="GR54" s="390"/>
      <c r="GS54" s="390"/>
      <c r="GT54" s="390"/>
      <c r="GU54" s="390"/>
      <c r="GV54" s="390"/>
      <c r="GW54" s="390"/>
      <c r="GX54" s="390"/>
      <c r="GY54" s="390"/>
      <c r="GZ54" s="390"/>
      <c r="HA54" s="390"/>
      <c r="HB54" s="390"/>
      <c r="HC54" s="390"/>
      <c r="HD54" s="390"/>
      <c r="HE54" s="390"/>
      <c r="HF54" s="390"/>
      <c r="HG54" s="390"/>
      <c r="HH54" s="390"/>
      <c r="HI54" s="390"/>
      <c r="HJ54" s="390"/>
      <c r="HK54" s="390"/>
      <c r="HL54" s="390"/>
      <c r="HM54" s="390"/>
      <c r="HN54" s="390"/>
      <c r="HO54" s="390"/>
      <c r="HP54" s="390"/>
      <c r="HQ54" s="390"/>
      <c r="HR54" s="390"/>
      <c r="HS54" s="390"/>
      <c r="HT54" s="390"/>
      <c r="HU54" s="390"/>
      <c r="HV54" s="390"/>
      <c r="HW54" s="390"/>
      <c r="HX54" s="390"/>
      <c r="HY54" s="390"/>
      <c r="HZ54" s="390"/>
      <c r="IA54" s="390"/>
      <c r="IB54" s="390"/>
      <c r="IC54" s="390"/>
      <c r="ID54" s="390"/>
      <c r="IE54" s="390"/>
    </row>
    <row r="55" spans="1:239">
      <c r="A55" s="390"/>
      <c r="B55" s="390"/>
      <c r="C55" s="390"/>
      <c r="D55" s="390"/>
      <c r="E55" s="391"/>
      <c r="F55" s="392"/>
      <c r="G55" s="392"/>
      <c r="H55" s="392"/>
      <c r="I55" s="392"/>
      <c r="J55" s="392"/>
      <c r="K55" s="392"/>
      <c r="L55" s="392"/>
      <c r="M55" s="392"/>
      <c r="N55" s="392"/>
      <c r="O55" s="392"/>
      <c r="P55" s="392"/>
      <c r="Q55" s="392"/>
      <c r="R55" s="392"/>
      <c r="S55" s="392"/>
      <c r="T55" s="392"/>
      <c r="U55" s="392"/>
      <c r="V55" s="392"/>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c r="AW55" s="390"/>
      <c r="AX55" s="390"/>
      <c r="AY55" s="390"/>
      <c r="AZ55" s="390"/>
      <c r="BA55" s="390"/>
      <c r="BB55" s="390"/>
      <c r="BC55" s="390"/>
      <c r="BD55" s="390"/>
      <c r="BE55" s="390"/>
      <c r="BF55" s="390"/>
      <c r="BG55" s="390"/>
      <c r="BH55" s="390"/>
      <c r="BI55" s="390"/>
      <c r="BJ55" s="390"/>
      <c r="BK55" s="390"/>
      <c r="BL55" s="390"/>
      <c r="BM55" s="390"/>
      <c r="BN55" s="390"/>
      <c r="BO55" s="390"/>
      <c r="BP55" s="390"/>
      <c r="BQ55" s="390"/>
      <c r="BR55" s="390"/>
      <c r="BS55" s="390"/>
      <c r="BT55" s="390"/>
      <c r="BU55" s="390"/>
      <c r="BV55" s="390"/>
      <c r="BW55" s="390"/>
      <c r="BX55" s="390"/>
      <c r="BY55" s="390"/>
      <c r="BZ55" s="390"/>
      <c r="CA55" s="390"/>
      <c r="CB55" s="390"/>
      <c r="CC55" s="390"/>
      <c r="CD55" s="390"/>
      <c r="CE55" s="390"/>
      <c r="CF55" s="390"/>
      <c r="CG55" s="390"/>
      <c r="CH55" s="390"/>
      <c r="CI55" s="390"/>
      <c r="CJ55" s="390"/>
      <c r="CK55" s="390"/>
      <c r="CL55" s="390"/>
      <c r="CM55" s="390"/>
      <c r="CN55" s="390"/>
      <c r="CO55" s="390"/>
      <c r="CP55" s="390"/>
      <c r="CQ55" s="390"/>
      <c r="CR55" s="390"/>
      <c r="CS55" s="390"/>
      <c r="CT55" s="390"/>
      <c r="CU55" s="390"/>
      <c r="CV55" s="390"/>
      <c r="CW55" s="390"/>
      <c r="CX55" s="390"/>
      <c r="CY55" s="390"/>
      <c r="CZ55" s="390"/>
      <c r="DA55" s="390"/>
      <c r="DB55" s="390"/>
      <c r="DC55" s="390"/>
      <c r="DD55" s="390"/>
      <c r="DE55" s="390"/>
      <c r="DF55" s="390"/>
      <c r="DG55" s="390"/>
      <c r="DH55" s="390"/>
      <c r="DI55" s="390"/>
      <c r="DJ55" s="390"/>
      <c r="DK55" s="390"/>
      <c r="DL55" s="390"/>
      <c r="DM55" s="390"/>
      <c r="DN55" s="390"/>
      <c r="DO55" s="390"/>
      <c r="DP55" s="390"/>
      <c r="DQ55" s="390"/>
      <c r="DR55" s="390"/>
      <c r="DS55" s="390"/>
      <c r="DT55" s="390"/>
      <c r="DU55" s="390"/>
      <c r="DV55" s="390"/>
      <c r="DW55" s="390"/>
      <c r="DX55" s="390"/>
      <c r="DY55" s="390"/>
      <c r="DZ55" s="390"/>
      <c r="EA55" s="390"/>
      <c r="EB55" s="390"/>
      <c r="EC55" s="390"/>
      <c r="ED55" s="390"/>
      <c r="EE55" s="390"/>
      <c r="EF55" s="390"/>
      <c r="EG55" s="390"/>
      <c r="EH55" s="390"/>
      <c r="EI55" s="390"/>
      <c r="EJ55" s="390"/>
      <c r="EK55" s="390"/>
      <c r="EL55" s="390"/>
      <c r="EM55" s="390"/>
      <c r="EN55" s="390"/>
      <c r="EO55" s="390"/>
      <c r="EP55" s="390"/>
      <c r="EQ55" s="390"/>
      <c r="ER55" s="390"/>
      <c r="ES55" s="390"/>
      <c r="ET55" s="390"/>
      <c r="EU55" s="390"/>
      <c r="EV55" s="390"/>
      <c r="EW55" s="390"/>
      <c r="EX55" s="390"/>
      <c r="EY55" s="390"/>
      <c r="EZ55" s="390"/>
      <c r="FA55" s="390"/>
      <c r="FB55" s="390"/>
      <c r="FC55" s="390"/>
      <c r="FD55" s="390"/>
      <c r="FE55" s="390"/>
      <c r="FF55" s="390"/>
      <c r="FG55" s="390"/>
      <c r="FH55" s="390"/>
      <c r="FI55" s="390"/>
      <c r="FJ55" s="390"/>
      <c r="FK55" s="390"/>
      <c r="FL55" s="390"/>
      <c r="FM55" s="390"/>
      <c r="FN55" s="390"/>
      <c r="FO55" s="390"/>
      <c r="FP55" s="390"/>
      <c r="FQ55" s="390"/>
      <c r="FR55" s="390"/>
      <c r="FS55" s="390"/>
      <c r="FT55" s="390"/>
      <c r="FU55" s="390"/>
      <c r="FV55" s="390"/>
      <c r="FW55" s="390"/>
      <c r="FX55" s="390"/>
      <c r="FY55" s="390"/>
      <c r="FZ55" s="390"/>
      <c r="GA55" s="390"/>
      <c r="GB55" s="390"/>
      <c r="GC55" s="390"/>
      <c r="GD55" s="390"/>
      <c r="GE55" s="390"/>
      <c r="GF55" s="390"/>
      <c r="GG55" s="390"/>
      <c r="GH55" s="390"/>
      <c r="GI55" s="390"/>
      <c r="GJ55" s="390"/>
      <c r="GK55" s="390"/>
      <c r="GL55" s="390"/>
      <c r="GM55" s="390"/>
      <c r="GN55" s="390"/>
      <c r="GO55" s="390"/>
      <c r="GP55" s="390"/>
      <c r="GQ55" s="390"/>
      <c r="GR55" s="390"/>
      <c r="GS55" s="390"/>
      <c r="GT55" s="390"/>
      <c r="GU55" s="390"/>
      <c r="GV55" s="390"/>
      <c r="GW55" s="390"/>
      <c r="GX55" s="390"/>
      <c r="GY55" s="390"/>
      <c r="GZ55" s="390"/>
      <c r="HA55" s="390"/>
      <c r="HB55" s="390"/>
      <c r="HC55" s="390"/>
      <c r="HD55" s="390"/>
      <c r="HE55" s="390"/>
      <c r="HF55" s="390"/>
      <c r="HG55" s="390"/>
      <c r="HH55" s="390"/>
      <c r="HI55" s="390"/>
      <c r="HJ55" s="390"/>
      <c r="HK55" s="390"/>
      <c r="HL55" s="390"/>
      <c r="HM55" s="390"/>
      <c r="HN55" s="390"/>
      <c r="HO55" s="390"/>
      <c r="HP55" s="390"/>
      <c r="HQ55" s="390"/>
      <c r="HR55" s="390"/>
      <c r="HS55" s="390"/>
      <c r="HT55" s="390"/>
      <c r="HU55" s="390"/>
      <c r="HV55" s="390"/>
      <c r="HW55" s="390"/>
      <c r="HX55" s="390"/>
      <c r="HY55" s="390"/>
      <c r="HZ55" s="390"/>
      <c r="IA55" s="390"/>
      <c r="IB55" s="390"/>
      <c r="IC55" s="390"/>
      <c r="ID55" s="390"/>
      <c r="IE55" s="390"/>
    </row>
    <row r="56" spans="1:239">
      <c r="A56" s="390"/>
      <c r="B56" s="390"/>
      <c r="C56" s="390"/>
      <c r="D56" s="390"/>
      <c r="E56" s="391"/>
      <c r="F56" s="392"/>
      <c r="G56" s="392"/>
      <c r="H56" s="392"/>
      <c r="I56" s="392"/>
      <c r="J56" s="392"/>
      <c r="K56" s="392"/>
      <c r="L56" s="392"/>
      <c r="M56" s="392"/>
      <c r="N56" s="392"/>
      <c r="O56" s="392"/>
      <c r="P56" s="392"/>
      <c r="Q56" s="392"/>
      <c r="R56" s="392"/>
      <c r="S56" s="392"/>
      <c r="T56" s="392"/>
      <c r="U56" s="392"/>
      <c r="V56" s="392"/>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c r="BC56" s="390"/>
      <c r="BD56" s="390"/>
      <c r="BE56" s="390"/>
      <c r="BF56" s="390"/>
      <c r="BG56" s="390"/>
      <c r="BH56" s="390"/>
      <c r="BI56" s="390"/>
      <c r="BJ56" s="390"/>
      <c r="BK56" s="390"/>
      <c r="BL56" s="390"/>
      <c r="BM56" s="390"/>
      <c r="BN56" s="390"/>
      <c r="BO56" s="390"/>
      <c r="BP56" s="390"/>
      <c r="BQ56" s="390"/>
      <c r="BR56" s="390"/>
      <c r="BS56" s="390"/>
      <c r="BT56" s="390"/>
      <c r="BU56" s="390"/>
      <c r="BV56" s="390"/>
      <c r="BW56" s="390"/>
      <c r="BX56" s="390"/>
      <c r="BY56" s="390"/>
      <c r="BZ56" s="390"/>
      <c r="CA56" s="390"/>
      <c r="CB56" s="390"/>
      <c r="CC56" s="390"/>
      <c r="CD56" s="390"/>
      <c r="CE56" s="390"/>
      <c r="CF56" s="390"/>
      <c r="CG56" s="390"/>
      <c r="CH56" s="390"/>
      <c r="CI56" s="390"/>
      <c r="CJ56" s="390"/>
      <c r="CK56" s="390"/>
      <c r="CL56" s="390"/>
      <c r="CM56" s="390"/>
      <c r="CN56" s="390"/>
      <c r="CO56" s="390"/>
      <c r="CP56" s="390"/>
      <c r="CQ56" s="390"/>
      <c r="CR56" s="390"/>
      <c r="CS56" s="390"/>
      <c r="CT56" s="390"/>
      <c r="CU56" s="390"/>
      <c r="CV56" s="390"/>
      <c r="CW56" s="390"/>
      <c r="CX56" s="390"/>
      <c r="CY56" s="390"/>
      <c r="CZ56" s="390"/>
      <c r="DA56" s="390"/>
      <c r="DB56" s="390"/>
      <c r="DC56" s="390"/>
      <c r="DD56" s="390"/>
      <c r="DE56" s="390"/>
      <c r="DF56" s="390"/>
      <c r="DG56" s="390"/>
      <c r="DH56" s="390"/>
      <c r="DI56" s="390"/>
      <c r="DJ56" s="390"/>
      <c r="DK56" s="390"/>
      <c r="DL56" s="390"/>
      <c r="DM56" s="390"/>
      <c r="DN56" s="390"/>
      <c r="DO56" s="390"/>
      <c r="DP56" s="390"/>
      <c r="DQ56" s="390"/>
      <c r="DR56" s="390"/>
      <c r="DS56" s="390"/>
      <c r="DT56" s="390"/>
      <c r="DU56" s="390"/>
      <c r="DV56" s="390"/>
      <c r="DW56" s="390"/>
      <c r="DX56" s="390"/>
      <c r="DY56" s="390"/>
      <c r="DZ56" s="390"/>
      <c r="EA56" s="390"/>
      <c r="EB56" s="390"/>
      <c r="EC56" s="390"/>
      <c r="ED56" s="390"/>
      <c r="EE56" s="390"/>
      <c r="EF56" s="390"/>
      <c r="EG56" s="390"/>
      <c r="EH56" s="390"/>
      <c r="EI56" s="390"/>
      <c r="EJ56" s="390"/>
      <c r="EK56" s="390"/>
      <c r="EL56" s="390"/>
      <c r="EM56" s="390"/>
      <c r="EN56" s="390"/>
      <c r="EO56" s="390"/>
      <c r="EP56" s="390"/>
      <c r="EQ56" s="390"/>
      <c r="ER56" s="390"/>
      <c r="ES56" s="390"/>
      <c r="ET56" s="390"/>
      <c r="EU56" s="390"/>
      <c r="EV56" s="390"/>
      <c r="EW56" s="390"/>
      <c r="EX56" s="390"/>
      <c r="EY56" s="390"/>
      <c r="EZ56" s="390"/>
      <c r="FA56" s="390"/>
      <c r="FB56" s="390"/>
      <c r="FC56" s="390"/>
      <c r="FD56" s="390"/>
      <c r="FE56" s="390"/>
      <c r="FF56" s="390"/>
      <c r="FG56" s="390"/>
      <c r="FH56" s="390"/>
      <c r="FI56" s="390"/>
      <c r="FJ56" s="390"/>
      <c r="FK56" s="390"/>
      <c r="FL56" s="390"/>
      <c r="FM56" s="390"/>
      <c r="FN56" s="390"/>
      <c r="FO56" s="390"/>
      <c r="FP56" s="390"/>
      <c r="FQ56" s="390"/>
      <c r="FR56" s="390"/>
      <c r="FS56" s="390"/>
      <c r="FT56" s="390"/>
      <c r="FU56" s="390"/>
      <c r="FV56" s="390"/>
      <c r="FW56" s="390"/>
      <c r="FX56" s="390"/>
      <c r="FY56" s="390"/>
      <c r="FZ56" s="390"/>
      <c r="GA56" s="390"/>
      <c r="GB56" s="390"/>
      <c r="GC56" s="390"/>
      <c r="GD56" s="390"/>
      <c r="GE56" s="390"/>
      <c r="GF56" s="390"/>
      <c r="GG56" s="390"/>
      <c r="GH56" s="390"/>
      <c r="GI56" s="390"/>
      <c r="GJ56" s="390"/>
      <c r="GK56" s="390"/>
      <c r="GL56" s="390"/>
      <c r="GM56" s="390"/>
      <c r="GN56" s="390"/>
      <c r="GO56" s="390"/>
      <c r="GP56" s="390"/>
      <c r="GQ56" s="390"/>
      <c r="GR56" s="390"/>
      <c r="GS56" s="390"/>
      <c r="GT56" s="390"/>
      <c r="GU56" s="390"/>
      <c r="GV56" s="390"/>
      <c r="GW56" s="390"/>
      <c r="GX56" s="390"/>
      <c r="GY56" s="390"/>
      <c r="GZ56" s="390"/>
      <c r="HA56" s="390"/>
      <c r="HB56" s="390"/>
      <c r="HC56" s="390"/>
      <c r="HD56" s="390"/>
      <c r="HE56" s="390"/>
      <c r="HF56" s="390"/>
      <c r="HG56" s="390"/>
      <c r="HH56" s="390"/>
      <c r="HI56" s="390"/>
      <c r="HJ56" s="390"/>
      <c r="HK56" s="390"/>
      <c r="HL56" s="390"/>
      <c r="HM56" s="390"/>
      <c r="HN56" s="390"/>
      <c r="HO56" s="390"/>
      <c r="HP56" s="390"/>
      <c r="HQ56" s="390"/>
      <c r="HR56" s="390"/>
      <c r="HS56" s="390"/>
      <c r="HT56" s="390"/>
      <c r="HU56" s="390"/>
      <c r="HV56" s="390"/>
      <c r="HW56" s="390"/>
      <c r="HX56" s="390"/>
      <c r="HY56" s="390"/>
      <c r="HZ56" s="390"/>
      <c r="IA56" s="390"/>
      <c r="IB56" s="390"/>
      <c r="IC56" s="390"/>
      <c r="ID56" s="390"/>
      <c r="IE56" s="390"/>
    </row>
    <row r="57" spans="1:239">
      <c r="A57" s="390"/>
      <c r="B57" s="390"/>
      <c r="C57" s="390"/>
      <c r="D57" s="390"/>
      <c r="E57" s="391"/>
      <c r="F57" s="392"/>
      <c r="G57" s="392"/>
      <c r="H57" s="392"/>
      <c r="I57" s="392"/>
      <c r="J57" s="392"/>
      <c r="K57" s="392"/>
      <c r="L57" s="392"/>
      <c r="M57" s="392"/>
      <c r="N57" s="392"/>
      <c r="O57" s="392"/>
      <c r="P57" s="392"/>
      <c r="Q57" s="392"/>
      <c r="R57" s="392"/>
      <c r="S57" s="392"/>
      <c r="T57" s="392"/>
      <c r="U57" s="392"/>
      <c r="V57" s="392"/>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90"/>
      <c r="BC57" s="390"/>
      <c r="BD57" s="390"/>
      <c r="BE57" s="390"/>
      <c r="BF57" s="390"/>
      <c r="BG57" s="390"/>
      <c r="BH57" s="390"/>
      <c r="BI57" s="390"/>
      <c r="BJ57" s="390"/>
      <c r="BK57" s="390"/>
      <c r="BL57" s="390"/>
      <c r="BM57" s="390"/>
      <c r="BN57" s="390"/>
      <c r="BO57" s="390"/>
      <c r="BP57" s="390"/>
      <c r="BQ57" s="390"/>
      <c r="BR57" s="390"/>
      <c r="BS57" s="390"/>
      <c r="BT57" s="390"/>
      <c r="BU57" s="390"/>
      <c r="BV57" s="390"/>
      <c r="BW57" s="390"/>
      <c r="BX57" s="390"/>
      <c r="BY57" s="390"/>
      <c r="BZ57" s="390"/>
      <c r="CA57" s="390"/>
      <c r="CB57" s="390"/>
      <c r="CC57" s="390"/>
      <c r="CD57" s="390"/>
      <c r="CE57" s="390"/>
      <c r="CF57" s="390"/>
      <c r="CG57" s="390"/>
      <c r="CH57" s="390"/>
      <c r="CI57" s="390"/>
      <c r="CJ57" s="390"/>
      <c r="CK57" s="390"/>
      <c r="CL57" s="390"/>
      <c r="CM57" s="390"/>
      <c r="CN57" s="390"/>
      <c r="CO57" s="390"/>
      <c r="CP57" s="390"/>
      <c r="CQ57" s="390"/>
      <c r="CR57" s="390"/>
      <c r="CS57" s="390"/>
      <c r="CT57" s="390"/>
      <c r="CU57" s="390"/>
      <c r="CV57" s="390"/>
      <c r="CW57" s="390"/>
      <c r="CX57" s="390"/>
      <c r="CY57" s="390"/>
      <c r="CZ57" s="390"/>
      <c r="DA57" s="390"/>
      <c r="DB57" s="390"/>
      <c r="DC57" s="390"/>
      <c r="DD57" s="390"/>
      <c r="DE57" s="390"/>
      <c r="DF57" s="390"/>
      <c r="DG57" s="390"/>
      <c r="DH57" s="390"/>
      <c r="DI57" s="390"/>
      <c r="DJ57" s="390"/>
      <c r="DK57" s="390"/>
      <c r="DL57" s="390"/>
      <c r="DM57" s="390"/>
      <c r="DN57" s="390"/>
      <c r="DO57" s="390"/>
      <c r="DP57" s="390"/>
      <c r="DQ57" s="390"/>
      <c r="DR57" s="390"/>
      <c r="DS57" s="390"/>
      <c r="DT57" s="390"/>
      <c r="DU57" s="390"/>
      <c r="DV57" s="390"/>
      <c r="DW57" s="390"/>
      <c r="DX57" s="390"/>
      <c r="DY57" s="390"/>
      <c r="DZ57" s="390"/>
      <c r="EA57" s="390"/>
      <c r="EB57" s="390"/>
      <c r="EC57" s="390"/>
      <c r="ED57" s="390"/>
      <c r="EE57" s="390"/>
      <c r="EF57" s="390"/>
      <c r="EG57" s="390"/>
      <c r="EH57" s="390"/>
      <c r="EI57" s="390"/>
      <c r="EJ57" s="390"/>
      <c r="EK57" s="390"/>
      <c r="EL57" s="390"/>
      <c r="EM57" s="390"/>
      <c r="EN57" s="390"/>
      <c r="EO57" s="390"/>
      <c r="EP57" s="390"/>
      <c r="EQ57" s="390"/>
      <c r="ER57" s="390"/>
      <c r="ES57" s="390"/>
      <c r="ET57" s="390"/>
      <c r="EU57" s="390"/>
      <c r="EV57" s="390"/>
      <c r="EW57" s="390"/>
      <c r="EX57" s="390"/>
      <c r="EY57" s="390"/>
      <c r="EZ57" s="390"/>
      <c r="FA57" s="390"/>
      <c r="FB57" s="390"/>
      <c r="FC57" s="390"/>
      <c r="FD57" s="390"/>
      <c r="FE57" s="390"/>
      <c r="FF57" s="390"/>
      <c r="FG57" s="390"/>
      <c r="FH57" s="390"/>
      <c r="FI57" s="390"/>
      <c r="FJ57" s="390"/>
      <c r="FK57" s="390"/>
      <c r="FL57" s="390"/>
      <c r="FM57" s="390"/>
      <c r="FN57" s="390"/>
      <c r="FO57" s="390"/>
      <c r="FP57" s="390"/>
      <c r="FQ57" s="390"/>
      <c r="FR57" s="390"/>
      <c r="FS57" s="390"/>
      <c r="FT57" s="390"/>
      <c r="FU57" s="390"/>
      <c r="FV57" s="390"/>
      <c r="FW57" s="390"/>
      <c r="FX57" s="390"/>
      <c r="FY57" s="390"/>
      <c r="FZ57" s="390"/>
      <c r="GA57" s="390"/>
      <c r="GB57" s="390"/>
      <c r="GC57" s="390"/>
      <c r="GD57" s="390"/>
      <c r="GE57" s="390"/>
      <c r="GF57" s="390"/>
      <c r="GG57" s="390"/>
      <c r="GH57" s="390"/>
      <c r="GI57" s="390"/>
      <c r="GJ57" s="390"/>
      <c r="GK57" s="390"/>
      <c r="GL57" s="390"/>
      <c r="GM57" s="390"/>
      <c r="GN57" s="390"/>
      <c r="GO57" s="390"/>
      <c r="GP57" s="390"/>
      <c r="GQ57" s="390"/>
      <c r="GR57" s="390"/>
      <c r="GS57" s="390"/>
      <c r="GT57" s="390"/>
      <c r="GU57" s="390"/>
      <c r="GV57" s="390"/>
      <c r="GW57" s="390"/>
      <c r="GX57" s="390"/>
      <c r="GY57" s="390"/>
      <c r="GZ57" s="390"/>
      <c r="HA57" s="390"/>
      <c r="HB57" s="390"/>
      <c r="HC57" s="390"/>
      <c r="HD57" s="390"/>
      <c r="HE57" s="390"/>
      <c r="HF57" s="390"/>
      <c r="HG57" s="390"/>
      <c r="HH57" s="390"/>
      <c r="HI57" s="390"/>
      <c r="HJ57" s="390"/>
      <c r="HK57" s="390"/>
      <c r="HL57" s="390"/>
      <c r="HM57" s="390"/>
      <c r="HN57" s="390"/>
      <c r="HO57" s="390"/>
      <c r="HP57" s="390"/>
      <c r="HQ57" s="390"/>
      <c r="HR57" s="390"/>
      <c r="HS57" s="390"/>
      <c r="HT57" s="390"/>
      <c r="HU57" s="390"/>
      <c r="HV57" s="390"/>
      <c r="HW57" s="390"/>
      <c r="HX57" s="390"/>
      <c r="HY57" s="390"/>
      <c r="HZ57" s="390"/>
      <c r="IA57" s="390"/>
      <c r="IB57" s="390"/>
      <c r="IC57" s="390"/>
      <c r="ID57" s="390"/>
      <c r="IE57" s="390"/>
    </row>
    <row r="58" spans="1:239">
      <c r="A58" s="390"/>
      <c r="B58" s="390"/>
      <c r="C58" s="390"/>
      <c r="D58" s="390"/>
      <c r="E58" s="391"/>
      <c r="F58" s="392"/>
      <c r="G58" s="392"/>
      <c r="H58" s="392"/>
      <c r="I58" s="392"/>
      <c r="J58" s="392"/>
      <c r="K58" s="392"/>
      <c r="L58" s="392"/>
      <c r="M58" s="392"/>
      <c r="N58" s="392"/>
      <c r="O58" s="392"/>
      <c r="P58" s="392"/>
      <c r="Q58" s="392"/>
      <c r="R58" s="392"/>
      <c r="S58" s="392"/>
      <c r="T58" s="392"/>
      <c r="U58" s="392"/>
      <c r="V58" s="392"/>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c r="AW58" s="390"/>
      <c r="AX58" s="390"/>
      <c r="AY58" s="390"/>
      <c r="AZ58" s="390"/>
      <c r="BA58" s="390"/>
      <c r="BB58" s="390"/>
      <c r="BC58" s="390"/>
      <c r="BD58" s="390"/>
      <c r="BE58" s="390"/>
      <c r="BF58" s="390"/>
      <c r="BG58" s="390"/>
      <c r="BH58" s="390"/>
      <c r="BI58" s="390"/>
      <c r="BJ58" s="390"/>
      <c r="BK58" s="390"/>
      <c r="BL58" s="390"/>
      <c r="BM58" s="390"/>
      <c r="BN58" s="390"/>
      <c r="BO58" s="390"/>
      <c r="BP58" s="390"/>
      <c r="BQ58" s="390"/>
      <c r="BR58" s="390"/>
      <c r="BS58" s="390"/>
      <c r="BT58" s="390"/>
      <c r="BU58" s="390"/>
      <c r="BV58" s="390"/>
      <c r="BW58" s="390"/>
      <c r="BX58" s="390"/>
      <c r="BY58" s="390"/>
      <c r="BZ58" s="390"/>
      <c r="CA58" s="390"/>
      <c r="CB58" s="390"/>
      <c r="CC58" s="390"/>
      <c r="CD58" s="390"/>
      <c r="CE58" s="390"/>
      <c r="CF58" s="390"/>
      <c r="CG58" s="390"/>
      <c r="CH58" s="390"/>
      <c r="CI58" s="390"/>
      <c r="CJ58" s="390"/>
      <c r="CK58" s="390"/>
      <c r="CL58" s="390"/>
      <c r="CM58" s="390"/>
      <c r="CN58" s="390"/>
      <c r="CO58" s="390"/>
      <c r="CP58" s="390"/>
      <c r="CQ58" s="390"/>
      <c r="CR58" s="390"/>
      <c r="CS58" s="390"/>
      <c r="CT58" s="390"/>
      <c r="CU58" s="390"/>
      <c r="CV58" s="390"/>
      <c r="CW58" s="390"/>
      <c r="CX58" s="390"/>
      <c r="CY58" s="390"/>
      <c r="CZ58" s="390"/>
      <c r="DA58" s="390"/>
      <c r="DB58" s="390"/>
      <c r="DC58" s="390"/>
      <c r="DD58" s="390"/>
      <c r="DE58" s="390"/>
      <c r="DF58" s="390"/>
      <c r="DG58" s="390"/>
      <c r="DH58" s="390"/>
      <c r="DI58" s="390"/>
      <c r="DJ58" s="390"/>
      <c r="DK58" s="390"/>
      <c r="DL58" s="390"/>
      <c r="DM58" s="390"/>
      <c r="DN58" s="390"/>
      <c r="DO58" s="390"/>
      <c r="DP58" s="390"/>
      <c r="DQ58" s="390"/>
      <c r="DR58" s="390"/>
      <c r="DS58" s="390"/>
      <c r="DT58" s="390"/>
      <c r="DU58" s="390"/>
      <c r="DV58" s="390"/>
      <c r="DW58" s="390"/>
      <c r="DX58" s="390"/>
      <c r="DY58" s="390"/>
      <c r="DZ58" s="390"/>
      <c r="EA58" s="390"/>
      <c r="EB58" s="390"/>
      <c r="EC58" s="390"/>
      <c r="ED58" s="390"/>
      <c r="EE58" s="390"/>
      <c r="EF58" s="390"/>
      <c r="EG58" s="390"/>
      <c r="EH58" s="390"/>
      <c r="EI58" s="390"/>
      <c r="EJ58" s="390"/>
      <c r="EK58" s="390"/>
      <c r="EL58" s="390"/>
      <c r="EM58" s="390"/>
      <c r="EN58" s="390"/>
      <c r="EO58" s="390"/>
      <c r="EP58" s="390"/>
      <c r="EQ58" s="390"/>
      <c r="ER58" s="390"/>
      <c r="ES58" s="390"/>
      <c r="ET58" s="390"/>
      <c r="EU58" s="390"/>
      <c r="EV58" s="390"/>
      <c r="EW58" s="390"/>
      <c r="EX58" s="390"/>
      <c r="EY58" s="390"/>
      <c r="EZ58" s="390"/>
      <c r="FA58" s="390"/>
      <c r="FB58" s="390"/>
      <c r="FC58" s="390"/>
      <c r="FD58" s="390"/>
      <c r="FE58" s="390"/>
      <c r="FF58" s="390"/>
      <c r="FG58" s="390"/>
      <c r="FH58" s="390"/>
      <c r="FI58" s="390"/>
      <c r="FJ58" s="390"/>
      <c r="FK58" s="390"/>
      <c r="FL58" s="390"/>
      <c r="FM58" s="390"/>
      <c r="FN58" s="390"/>
      <c r="FO58" s="390"/>
      <c r="FP58" s="390"/>
      <c r="FQ58" s="390"/>
      <c r="FR58" s="390"/>
      <c r="FS58" s="390"/>
      <c r="FT58" s="390"/>
      <c r="FU58" s="390"/>
      <c r="FV58" s="390"/>
      <c r="FW58" s="390"/>
      <c r="FX58" s="390"/>
      <c r="FY58" s="390"/>
      <c r="FZ58" s="390"/>
      <c r="GA58" s="390"/>
      <c r="GB58" s="390"/>
      <c r="GC58" s="390"/>
      <c r="GD58" s="390"/>
      <c r="GE58" s="390"/>
      <c r="GF58" s="390"/>
      <c r="GG58" s="390"/>
      <c r="GH58" s="390"/>
      <c r="GI58" s="390"/>
      <c r="GJ58" s="390"/>
      <c r="GK58" s="390"/>
      <c r="GL58" s="390"/>
      <c r="GM58" s="390"/>
      <c r="GN58" s="390"/>
      <c r="GO58" s="390"/>
      <c r="GP58" s="390"/>
      <c r="GQ58" s="390"/>
      <c r="GR58" s="390"/>
      <c r="GS58" s="390"/>
      <c r="GT58" s="390"/>
      <c r="GU58" s="390"/>
      <c r="GV58" s="390"/>
      <c r="GW58" s="390"/>
      <c r="GX58" s="390"/>
      <c r="GY58" s="390"/>
      <c r="GZ58" s="390"/>
      <c r="HA58" s="390"/>
      <c r="HB58" s="390"/>
      <c r="HC58" s="390"/>
      <c r="HD58" s="390"/>
      <c r="HE58" s="390"/>
      <c r="HF58" s="390"/>
      <c r="HG58" s="390"/>
      <c r="HH58" s="390"/>
      <c r="HI58" s="390"/>
      <c r="HJ58" s="390"/>
      <c r="HK58" s="390"/>
      <c r="HL58" s="390"/>
      <c r="HM58" s="390"/>
      <c r="HN58" s="390"/>
      <c r="HO58" s="390"/>
      <c r="HP58" s="390"/>
      <c r="HQ58" s="390"/>
      <c r="HR58" s="390"/>
      <c r="HS58" s="390"/>
      <c r="HT58" s="390"/>
      <c r="HU58" s="390"/>
      <c r="HV58" s="390"/>
      <c r="HW58" s="390"/>
      <c r="HX58" s="390"/>
      <c r="HY58" s="390"/>
      <c r="HZ58" s="390"/>
      <c r="IA58" s="390"/>
      <c r="IB58" s="390"/>
      <c r="IC58" s="390"/>
      <c r="ID58" s="390"/>
      <c r="IE58" s="390"/>
    </row>
    <row r="59" spans="1:239">
      <c r="A59" s="390"/>
      <c r="B59" s="390"/>
      <c r="C59" s="390"/>
      <c r="D59" s="390"/>
      <c r="E59" s="391"/>
      <c r="F59" s="392"/>
      <c r="G59" s="392"/>
      <c r="H59" s="392"/>
      <c r="I59" s="392"/>
      <c r="J59" s="392"/>
      <c r="K59" s="392"/>
      <c r="L59" s="392"/>
      <c r="M59" s="392"/>
      <c r="N59" s="392"/>
      <c r="O59" s="392"/>
      <c r="P59" s="392"/>
      <c r="Q59" s="392"/>
      <c r="R59" s="392"/>
      <c r="S59" s="392"/>
      <c r="T59" s="392"/>
      <c r="U59" s="392"/>
      <c r="V59" s="392"/>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c r="AW59" s="390"/>
      <c r="AX59" s="390"/>
      <c r="AY59" s="390"/>
      <c r="AZ59" s="390"/>
      <c r="BA59" s="390"/>
      <c r="BB59" s="390"/>
      <c r="BC59" s="390"/>
      <c r="BD59" s="390"/>
      <c r="BE59" s="390"/>
      <c r="BF59" s="390"/>
      <c r="BG59" s="390"/>
      <c r="BH59" s="390"/>
      <c r="BI59" s="390"/>
      <c r="BJ59" s="390"/>
      <c r="BK59" s="390"/>
      <c r="BL59" s="390"/>
      <c r="BM59" s="390"/>
      <c r="BN59" s="390"/>
      <c r="BO59" s="390"/>
      <c r="BP59" s="390"/>
      <c r="BQ59" s="390"/>
      <c r="BR59" s="390"/>
      <c r="BS59" s="390"/>
      <c r="BT59" s="390"/>
      <c r="BU59" s="390"/>
      <c r="BV59" s="390"/>
      <c r="BW59" s="390"/>
      <c r="BX59" s="390"/>
      <c r="BY59" s="390"/>
      <c r="BZ59" s="390"/>
      <c r="CA59" s="390"/>
      <c r="CB59" s="390"/>
      <c r="CC59" s="390"/>
      <c r="CD59" s="390"/>
      <c r="CE59" s="390"/>
      <c r="CF59" s="390"/>
      <c r="CG59" s="390"/>
      <c r="CH59" s="390"/>
      <c r="CI59" s="390"/>
      <c r="CJ59" s="390"/>
      <c r="CK59" s="390"/>
      <c r="CL59" s="390"/>
      <c r="CM59" s="390"/>
      <c r="CN59" s="390"/>
      <c r="CO59" s="390"/>
      <c r="CP59" s="390"/>
      <c r="CQ59" s="390"/>
      <c r="CR59" s="390"/>
      <c r="CS59" s="390"/>
      <c r="CT59" s="390"/>
      <c r="CU59" s="390"/>
      <c r="CV59" s="390"/>
      <c r="CW59" s="390"/>
      <c r="CX59" s="390"/>
      <c r="CY59" s="390"/>
      <c r="CZ59" s="390"/>
      <c r="DA59" s="390"/>
      <c r="DB59" s="390"/>
      <c r="DC59" s="390"/>
      <c r="DD59" s="390"/>
      <c r="DE59" s="390"/>
      <c r="DF59" s="390"/>
      <c r="DG59" s="390"/>
      <c r="DH59" s="390"/>
      <c r="DI59" s="390"/>
      <c r="DJ59" s="390"/>
      <c r="DK59" s="390"/>
      <c r="DL59" s="390"/>
      <c r="DM59" s="390"/>
      <c r="DN59" s="390"/>
      <c r="DO59" s="390"/>
      <c r="DP59" s="390"/>
      <c r="DQ59" s="390"/>
      <c r="DR59" s="390"/>
      <c r="DS59" s="390"/>
      <c r="DT59" s="390"/>
      <c r="DU59" s="390"/>
      <c r="DV59" s="390"/>
      <c r="DW59" s="390"/>
      <c r="DX59" s="390"/>
      <c r="DY59" s="390"/>
      <c r="DZ59" s="390"/>
      <c r="EA59" s="390"/>
      <c r="EB59" s="390"/>
      <c r="EC59" s="390"/>
      <c r="ED59" s="390"/>
      <c r="EE59" s="390"/>
      <c r="EF59" s="390"/>
      <c r="EG59" s="390"/>
      <c r="EH59" s="390"/>
      <c r="EI59" s="390"/>
      <c r="EJ59" s="390"/>
      <c r="EK59" s="390"/>
      <c r="EL59" s="390"/>
      <c r="EM59" s="390"/>
      <c r="EN59" s="390"/>
      <c r="EO59" s="390"/>
      <c r="EP59" s="390"/>
      <c r="EQ59" s="390"/>
      <c r="ER59" s="390"/>
      <c r="ES59" s="390"/>
      <c r="ET59" s="390"/>
      <c r="EU59" s="390"/>
      <c r="EV59" s="390"/>
      <c r="EW59" s="390"/>
      <c r="EX59" s="390"/>
      <c r="EY59" s="390"/>
      <c r="EZ59" s="390"/>
      <c r="FA59" s="390"/>
      <c r="FB59" s="390"/>
      <c r="FC59" s="390"/>
      <c r="FD59" s="390"/>
      <c r="FE59" s="390"/>
      <c r="FF59" s="390"/>
      <c r="FG59" s="390"/>
      <c r="FH59" s="390"/>
      <c r="FI59" s="390"/>
      <c r="FJ59" s="390"/>
      <c r="FK59" s="390"/>
      <c r="FL59" s="390"/>
      <c r="FM59" s="390"/>
      <c r="FN59" s="390"/>
      <c r="FO59" s="390"/>
      <c r="FP59" s="390"/>
      <c r="FQ59" s="390"/>
      <c r="FR59" s="390"/>
      <c r="FS59" s="390"/>
      <c r="FT59" s="390"/>
      <c r="FU59" s="390"/>
      <c r="FV59" s="390"/>
      <c r="FW59" s="390"/>
      <c r="FX59" s="390"/>
      <c r="FY59" s="390"/>
      <c r="FZ59" s="390"/>
      <c r="GA59" s="390"/>
      <c r="GB59" s="390"/>
      <c r="GC59" s="390"/>
      <c r="GD59" s="390"/>
      <c r="GE59" s="390"/>
      <c r="GF59" s="390"/>
      <c r="GG59" s="390"/>
      <c r="GH59" s="390"/>
      <c r="GI59" s="390"/>
      <c r="GJ59" s="390"/>
      <c r="GK59" s="390"/>
      <c r="GL59" s="390"/>
      <c r="GM59" s="390"/>
      <c r="GN59" s="390"/>
      <c r="GO59" s="390"/>
      <c r="GP59" s="390"/>
      <c r="GQ59" s="390"/>
      <c r="GR59" s="390"/>
      <c r="GS59" s="390"/>
      <c r="GT59" s="390"/>
      <c r="GU59" s="390"/>
      <c r="GV59" s="390"/>
      <c r="GW59" s="390"/>
      <c r="GX59" s="390"/>
      <c r="GY59" s="390"/>
      <c r="GZ59" s="390"/>
      <c r="HA59" s="390"/>
      <c r="HB59" s="390"/>
      <c r="HC59" s="390"/>
      <c r="HD59" s="390"/>
      <c r="HE59" s="390"/>
      <c r="HF59" s="390"/>
      <c r="HG59" s="390"/>
      <c r="HH59" s="390"/>
      <c r="HI59" s="390"/>
      <c r="HJ59" s="390"/>
      <c r="HK59" s="390"/>
      <c r="HL59" s="390"/>
      <c r="HM59" s="390"/>
      <c r="HN59" s="390"/>
      <c r="HO59" s="390"/>
      <c r="HP59" s="390"/>
      <c r="HQ59" s="390"/>
      <c r="HR59" s="390"/>
      <c r="HS59" s="390"/>
      <c r="HT59" s="390"/>
      <c r="HU59" s="390"/>
      <c r="HV59" s="390"/>
      <c r="HW59" s="390"/>
      <c r="HX59" s="390"/>
      <c r="HY59" s="390"/>
      <c r="HZ59" s="390"/>
      <c r="IA59" s="390"/>
      <c r="IB59" s="390"/>
      <c r="IC59" s="390"/>
      <c r="ID59" s="390"/>
      <c r="IE59" s="390"/>
    </row>
    <row r="60" spans="1:239">
      <c r="A60" s="390"/>
      <c r="B60" s="390"/>
      <c r="C60" s="390"/>
      <c r="D60" s="390"/>
      <c r="E60" s="391"/>
      <c r="F60" s="392"/>
      <c r="G60" s="392"/>
      <c r="H60" s="392"/>
      <c r="I60" s="392"/>
      <c r="J60" s="392"/>
      <c r="K60" s="392"/>
      <c r="L60" s="392"/>
      <c r="M60" s="392"/>
      <c r="N60" s="392"/>
      <c r="O60" s="392"/>
      <c r="P60" s="392"/>
      <c r="Q60" s="392"/>
      <c r="R60" s="392"/>
      <c r="S60" s="392"/>
      <c r="T60" s="392"/>
      <c r="U60" s="392"/>
      <c r="V60" s="392"/>
      <c r="W60" s="390"/>
      <c r="X60" s="390"/>
      <c r="Y60" s="390"/>
      <c r="Z60" s="390"/>
      <c r="AA60" s="390"/>
      <c r="AB60" s="390"/>
      <c r="AC60" s="390"/>
      <c r="AD60" s="390"/>
      <c r="AE60" s="390"/>
      <c r="AF60" s="390"/>
      <c r="AG60" s="390"/>
      <c r="AH60" s="390"/>
      <c r="AI60" s="390"/>
      <c r="AJ60" s="390"/>
      <c r="AK60" s="390"/>
      <c r="AL60" s="390"/>
      <c r="AM60" s="390"/>
      <c r="AN60" s="390"/>
      <c r="AO60" s="390"/>
      <c r="AP60" s="390"/>
      <c r="AQ60" s="390"/>
      <c r="AR60" s="390"/>
      <c r="AS60" s="390"/>
      <c r="AT60" s="390"/>
      <c r="AU60" s="390"/>
      <c r="AV60" s="390"/>
      <c r="AW60" s="390"/>
      <c r="AX60" s="390"/>
      <c r="AY60" s="390"/>
      <c r="AZ60" s="390"/>
      <c r="BA60" s="390"/>
      <c r="BB60" s="390"/>
      <c r="BC60" s="390"/>
      <c r="BD60" s="390"/>
      <c r="BE60" s="390"/>
      <c r="BF60" s="390"/>
      <c r="BG60" s="390"/>
      <c r="BH60" s="390"/>
      <c r="BI60" s="390"/>
      <c r="BJ60" s="390"/>
      <c r="BK60" s="390"/>
      <c r="BL60" s="390"/>
      <c r="BM60" s="390"/>
      <c r="BN60" s="390"/>
      <c r="BO60" s="390"/>
      <c r="BP60" s="390"/>
      <c r="BQ60" s="390"/>
      <c r="BR60" s="390"/>
      <c r="BS60" s="390"/>
      <c r="BT60" s="390"/>
      <c r="BU60" s="390"/>
      <c r="BV60" s="390"/>
      <c r="BW60" s="390"/>
      <c r="BX60" s="390"/>
      <c r="BY60" s="390"/>
      <c r="BZ60" s="390"/>
      <c r="CA60" s="390"/>
      <c r="CB60" s="390"/>
      <c r="CC60" s="390"/>
      <c r="CD60" s="390"/>
      <c r="CE60" s="390"/>
      <c r="CF60" s="390"/>
      <c r="CG60" s="390"/>
      <c r="CH60" s="390"/>
      <c r="CI60" s="390"/>
      <c r="CJ60" s="390"/>
      <c r="CK60" s="390"/>
      <c r="CL60" s="390"/>
      <c r="CM60" s="390"/>
      <c r="CN60" s="390"/>
      <c r="CO60" s="390"/>
      <c r="CP60" s="390"/>
      <c r="CQ60" s="390"/>
      <c r="CR60" s="390"/>
      <c r="CS60" s="390"/>
      <c r="CT60" s="390"/>
      <c r="CU60" s="390"/>
      <c r="CV60" s="390"/>
      <c r="CW60" s="390"/>
      <c r="CX60" s="390"/>
      <c r="CY60" s="390"/>
      <c r="CZ60" s="390"/>
      <c r="DA60" s="390"/>
      <c r="DB60" s="390"/>
      <c r="DC60" s="390"/>
      <c r="DD60" s="390"/>
      <c r="DE60" s="390"/>
      <c r="DF60" s="390"/>
      <c r="DG60" s="390"/>
      <c r="DH60" s="390"/>
      <c r="DI60" s="390"/>
      <c r="DJ60" s="390"/>
      <c r="DK60" s="390"/>
      <c r="DL60" s="390"/>
      <c r="DM60" s="390"/>
      <c r="DN60" s="390"/>
      <c r="DO60" s="390"/>
      <c r="DP60" s="390"/>
      <c r="DQ60" s="390"/>
      <c r="DR60" s="390"/>
      <c r="DS60" s="390"/>
      <c r="DT60" s="390"/>
      <c r="DU60" s="390"/>
      <c r="DV60" s="390"/>
      <c r="DW60" s="390"/>
      <c r="DX60" s="390"/>
      <c r="DY60" s="390"/>
      <c r="DZ60" s="390"/>
      <c r="EA60" s="390"/>
      <c r="EB60" s="390"/>
      <c r="EC60" s="390"/>
      <c r="ED60" s="390"/>
      <c r="EE60" s="390"/>
      <c r="EF60" s="390"/>
      <c r="EG60" s="390"/>
      <c r="EH60" s="390"/>
      <c r="EI60" s="390"/>
      <c r="EJ60" s="390"/>
      <c r="EK60" s="390"/>
      <c r="EL60" s="390"/>
      <c r="EM60" s="390"/>
      <c r="EN60" s="390"/>
      <c r="EO60" s="390"/>
      <c r="EP60" s="390"/>
      <c r="EQ60" s="390"/>
      <c r="ER60" s="390"/>
      <c r="ES60" s="390"/>
      <c r="ET60" s="390"/>
      <c r="EU60" s="390"/>
      <c r="EV60" s="390"/>
      <c r="EW60" s="390"/>
      <c r="EX60" s="390"/>
      <c r="EY60" s="390"/>
      <c r="EZ60" s="390"/>
      <c r="FA60" s="390"/>
      <c r="FB60" s="390"/>
      <c r="FC60" s="390"/>
      <c r="FD60" s="390"/>
      <c r="FE60" s="390"/>
      <c r="FF60" s="390"/>
      <c r="FG60" s="390"/>
      <c r="FH60" s="390"/>
      <c r="FI60" s="390"/>
      <c r="FJ60" s="390"/>
      <c r="FK60" s="390"/>
      <c r="FL60" s="390"/>
      <c r="FM60" s="390"/>
      <c r="FN60" s="390"/>
      <c r="FO60" s="390"/>
      <c r="FP60" s="390"/>
      <c r="FQ60" s="390"/>
      <c r="FR60" s="390"/>
      <c r="FS60" s="390"/>
      <c r="FT60" s="390"/>
      <c r="FU60" s="390"/>
      <c r="FV60" s="390"/>
      <c r="FW60" s="390"/>
      <c r="FX60" s="390"/>
      <c r="FY60" s="390"/>
      <c r="FZ60" s="390"/>
      <c r="GA60" s="390"/>
      <c r="GB60" s="390"/>
      <c r="GC60" s="390"/>
      <c r="GD60" s="390"/>
      <c r="GE60" s="390"/>
      <c r="GF60" s="390"/>
      <c r="GG60" s="390"/>
      <c r="GH60" s="390"/>
      <c r="GI60" s="390"/>
      <c r="GJ60" s="390"/>
      <c r="GK60" s="390"/>
      <c r="GL60" s="390"/>
      <c r="GM60" s="390"/>
      <c r="GN60" s="390"/>
      <c r="GO60" s="390"/>
      <c r="GP60" s="390"/>
      <c r="GQ60" s="390"/>
      <c r="GR60" s="390"/>
      <c r="GS60" s="390"/>
      <c r="GT60" s="390"/>
      <c r="GU60" s="390"/>
      <c r="GV60" s="390"/>
      <c r="GW60" s="390"/>
      <c r="GX60" s="390"/>
      <c r="GY60" s="390"/>
      <c r="GZ60" s="390"/>
      <c r="HA60" s="390"/>
      <c r="HB60" s="390"/>
      <c r="HC60" s="390"/>
      <c r="HD60" s="390"/>
      <c r="HE60" s="390"/>
      <c r="HF60" s="390"/>
      <c r="HG60" s="390"/>
      <c r="HH60" s="390"/>
      <c r="HI60" s="390"/>
      <c r="HJ60" s="390"/>
      <c r="HK60" s="390"/>
      <c r="HL60" s="390"/>
      <c r="HM60" s="390"/>
      <c r="HN60" s="390"/>
      <c r="HO60" s="390"/>
      <c r="HP60" s="390"/>
      <c r="HQ60" s="390"/>
      <c r="HR60" s="390"/>
      <c r="HS60" s="390"/>
      <c r="HT60" s="390"/>
      <c r="HU60" s="390"/>
      <c r="HV60" s="390"/>
      <c r="HW60" s="390"/>
      <c r="HX60" s="390"/>
      <c r="HY60" s="390"/>
      <c r="HZ60" s="390"/>
      <c r="IA60" s="390"/>
      <c r="IB60" s="390"/>
      <c r="IC60" s="390"/>
      <c r="ID60" s="390"/>
      <c r="IE60" s="390"/>
    </row>
    <row r="61" spans="1:239">
      <c r="A61" s="390"/>
      <c r="B61" s="390"/>
      <c r="C61" s="390"/>
      <c r="D61" s="390"/>
      <c r="E61" s="391"/>
      <c r="F61" s="392"/>
      <c r="G61" s="392"/>
      <c r="H61" s="392"/>
      <c r="I61" s="392"/>
      <c r="J61" s="392"/>
      <c r="K61" s="392"/>
      <c r="L61" s="392"/>
      <c r="M61" s="392"/>
      <c r="N61" s="392"/>
      <c r="O61" s="392"/>
      <c r="P61" s="392"/>
      <c r="Q61" s="392"/>
      <c r="R61" s="392"/>
      <c r="S61" s="392"/>
      <c r="T61" s="392"/>
      <c r="U61" s="392"/>
      <c r="V61" s="392"/>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c r="AW61" s="390"/>
      <c r="AX61" s="390"/>
      <c r="AY61" s="390"/>
      <c r="AZ61" s="390"/>
      <c r="BA61" s="390"/>
      <c r="BB61" s="390"/>
      <c r="BC61" s="390"/>
      <c r="BD61" s="390"/>
      <c r="BE61" s="390"/>
      <c r="BF61" s="390"/>
      <c r="BG61" s="390"/>
      <c r="BH61" s="390"/>
      <c r="BI61" s="390"/>
      <c r="BJ61" s="390"/>
      <c r="BK61" s="390"/>
      <c r="BL61" s="390"/>
      <c r="BM61" s="390"/>
      <c r="BN61" s="390"/>
      <c r="BO61" s="390"/>
      <c r="BP61" s="390"/>
      <c r="BQ61" s="390"/>
      <c r="BR61" s="390"/>
      <c r="BS61" s="390"/>
      <c r="BT61" s="390"/>
      <c r="BU61" s="390"/>
      <c r="BV61" s="390"/>
      <c r="BW61" s="390"/>
      <c r="BX61" s="390"/>
      <c r="BY61" s="390"/>
      <c r="BZ61" s="390"/>
      <c r="CA61" s="390"/>
      <c r="CB61" s="390"/>
      <c r="CC61" s="390"/>
      <c r="CD61" s="390"/>
      <c r="CE61" s="390"/>
      <c r="CF61" s="390"/>
      <c r="CG61" s="390"/>
      <c r="CH61" s="390"/>
      <c r="CI61" s="390"/>
      <c r="CJ61" s="390"/>
      <c r="CK61" s="390"/>
      <c r="CL61" s="390"/>
      <c r="CM61" s="390"/>
      <c r="CN61" s="390"/>
      <c r="CO61" s="390"/>
      <c r="CP61" s="390"/>
      <c r="CQ61" s="390"/>
      <c r="CR61" s="390"/>
      <c r="CS61" s="390"/>
      <c r="CT61" s="390"/>
      <c r="CU61" s="390"/>
      <c r="CV61" s="390"/>
      <c r="CW61" s="390"/>
      <c r="CX61" s="390"/>
      <c r="CY61" s="390"/>
      <c r="CZ61" s="390"/>
      <c r="DA61" s="390"/>
      <c r="DB61" s="390"/>
      <c r="DC61" s="390"/>
      <c r="DD61" s="390"/>
      <c r="DE61" s="390"/>
      <c r="DF61" s="390"/>
      <c r="DG61" s="390"/>
      <c r="DH61" s="390"/>
      <c r="DI61" s="390"/>
      <c r="DJ61" s="390"/>
      <c r="DK61" s="390"/>
      <c r="DL61" s="390"/>
      <c r="DM61" s="390"/>
      <c r="DN61" s="390"/>
      <c r="DO61" s="390"/>
      <c r="DP61" s="390"/>
      <c r="DQ61" s="390"/>
      <c r="DR61" s="390"/>
      <c r="DS61" s="390"/>
      <c r="DT61" s="390"/>
      <c r="DU61" s="390"/>
      <c r="DV61" s="390"/>
      <c r="DW61" s="390"/>
      <c r="DX61" s="390"/>
      <c r="DY61" s="390"/>
      <c r="DZ61" s="390"/>
      <c r="EA61" s="390"/>
      <c r="EB61" s="390"/>
      <c r="EC61" s="390"/>
      <c r="ED61" s="390"/>
      <c r="EE61" s="390"/>
      <c r="EF61" s="390"/>
      <c r="EG61" s="390"/>
      <c r="EH61" s="390"/>
      <c r="EI61" s="390"/>
      <c r="EJ61" s="390"/>
      <c r="EK61" s="390"/>
      <c r="EL61" s="390"/>
      <c r="EM61" s="390"/>
      <c r="EN61" s="390"/>
      <c r="EO61" s="390"/>
      <c r="EP61" s="390"/>
      <c r="EQ61" s="390"/>
      <c r="ER61" s="390"/>
      <c r="ES61" s="390"/>
      <c r="ET61" s="390"/>
      <c r="EU61" s="390"/>
      <c r="EV61" s="390"/>
      <c r="EW61" s="390"/>
      <c r="EX61" s="390"/>
      <c r="EY61" s="390"/>
      <c r="EZ61" s="390"/>
      <c r="FA61" s="390"/>
      <c r="FB61" s="390"/>
      <c r="FC61" s="390"/>
      <c r="FD61" s="390"/>
      <c r="FE61" s="390"/>
      <c r="FF61" s="390"/>
      <c r="FG61" s="390"/>
      <c r="FH61" s="390"/>
      <c r="FI61" s="390"/>
      <c r="FJ61" s="390"/>
      <c r="FK61" s="390"/>
      <c r="FL61" s="390"/>
      <c r="FM61" s="390"/>
      <c r="FN61" s="390"/>
      <c r="FO61" s="390"/>
      <c r="FP61" s="390"/>
      <c r="FQ61" s="390"/>
      <c r="FR61" s="390"/>
      <c r="FS61" s="390"/>
      <c r="FT61" s="390"/>
      <c r="FU61" s="390"/>
      <c r="FV61" s="390"/>
      <c r="FW61" s="390"/>
      <c r="FX61" s="390"/>
      <c r="FY61" s="390"/>
      <c r="FZ61" s="390"/>
      <c r="GA61" s="390"/>
      <c r="GB61" s="390"/>
      <c r="GC61" s="390"/>
      <c r="GD61" s="390"/>
      <c r="GE61" s="390"/>
      <c r="GF61" s="390"/>
      <c r="GG61" s="390"/>
      <c r="GH61" s="390"/>
      <c r="GI61" s="390"/>
      <c r="GJ61" s="390"/>
      <c r="GK61" s="390"/>
      <c r="GL61" s="390"/>
      <c r="GM61" s="390"/>
      <c r="GN61" s="390"/>
      <c r="GO61" s="390"/>
      <c r="GP61" s="390"/>
      <c r="GQ61" s="390"/>
      <c r="GR61" s="390"/>
      <c r="GS61" s="390"/>
      <c r="GT61" s="390"/>
      <c r="GU61" s="390"/>
      <c r="GV61" s="390"/>
      <c r="GW61" s="390"/>
      <c r="GX61" s="390"/>
      <c r="GY61" s="390"/>
      <c r="GZ61" s="390"/>
      <c r="HA61" s="390"/>
      <c r="HB61" s="390"/>
      <c r="HC61" s="390"/>
      <c r="HD61" s="390"/>
      <c r="HE61" s="390"/>
      <c r="HF61" s="390"/>
      <c r="HG61" s="390"/>
      <c r="HH61" s="390"/>
      <c r="HI61" s="390"/>
      <c r="HJ61" s="390"/>
      <c r="HK61" s="390"/>
      <c r="HL61" s="390"/>
      <c r="HM61" s="390"/>
      <c r="HN61" s="390"/>
      <c r="HO61" s="390"/>
      <c r="HP61" s="390"/>
      <c r="HQ61" s="390"/>
      <c r="HR61" s="390"/>
      <c r="HS61" s="390"/>
      <c r="HT61" s="390"/>
      <c r="HU61" s="390"/>
      <c r="HV61" s="390"/>
      <c r="HW61" s="390"/>
      <c r="HX61" s="390"/>
      <c r="HY61" s="390"/>
      <c r="HZ61" s="390"/>
      <c r="IA61" s="390"/>
      <c r="IB61" s="390"/>
      <c r="IC61" s="390"/>
      <c r="ID61" s="390"/>
      <c r="IE61" s="390"/>
    </row>
    <row r="62" spans="1:239">
      <c r="A62" s="390"/>
      <c r="B62" s="390"/>
      <c r="C62" s="390"/>
      <c r="D62" s="390"/>
      <c r="E62" s="391"/>
      <c r="F62" s="392"/>
      <c r="G62" s="392"/>
      <c r="H62" s="392"/>
      <c r="I62" s="392"/>
      <c r="J62" s="392"/>
      <c r="K62" s="392"/>
      <c r="L62" s="392"/>
      <c r="M62" s="392"/>
      <c r="N62" s="392"/>
      <c r="O62" s="392"/>
      <c r="P62" s="392"/>
      <c r="Q62" s="392"/>
      <c r="R62" s="392"/>
      <c r="S62" s="392"/>
      <c r="T62" s="392"/>
      <c r="U62" s="392"/>
      <c r="V62" s="392"/>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c r="AW62" s="390"/>
      <c r="AX62" s="390"/>
      <c r="AY62" s="390"/>
      <c r="AZ62" s="390"/>
      <c r="BA62" s="390"/>
      <c r="BB62" s="390"/>
      <c r="BC62" s="390"/>
      <c r="BD62" s="390"/>
      <c r="BE62" s="390"/>
      <c r="BF62" s="390"/>
      <c r="BG62" s="390"/>
      <c r="BH62" s="390"/>
      <c r="BI62" s="390"/>
      <c r="BJ62" s="390"/>
      <c r="BK62" s="390"/>
      <c r="BL62" s="390"/>
      <c r="BM62" s="390"/>
      <c r="BN62" s="390"/>
      <c r="BO62" s="390"/>
      <c r="BP62" s="390"/>
      <c r="BQ62" s="390"/>
      <c r="BR62" s="390"/>
      <c r="BS62" s="390"/>
      <c r="BT62" s="390"/>
      <c r="BU62" s="390"/>
      <c r="BV62" s="390"/>
      <c r="BW62" s="390"/>
      <c r="BX62" s="390"/>
      <c r="BY62" s="390"/>
      <c r="BZ62" s="390"/>
      <c r="CA62" s="390"/>
      <c r="CB62" s="390"/>
      <c r="CC62" s="390"/>
      <c r="CD62" s="390"/>
      <c r="CE62" s="390"/>
      <c r="CF62" s="390"/>
      <c r="CG62" s="390"/>
      <c r="CH62" s="390"/>
      <c r="CI62" s="390"/>
      <c r="CJ62" s="390"/>
      <c r="CK62" s="390"/>
      <c r="CL62" s="390"/>
      <c r="CM62" s="390"/>
      <c r="CN62" s="390"/>
      <c r="CO62" s="390"/>
      <c r="CP62" s="390"/>
      <c r="CQ62" s="390"/>
      <c r="CR62" s="390"/>
      <c r="CS62" s="390"/>
      <c r="CT62" s="390"/>
      <c r="CU62" s="390"/>
      <c r="CV62" s="390"/>
      <c r="CW62" s="390"/>
      <c r="CX62" s="390"/>
      <c r="CY62" s="390"/>
      <c r="CZ62" s="390"/>
      <c r="DA62" s="390"/>
      <c r="DB62" s="390"/>
      <c r="DC62" s="390"/>
      <c r="DD62" s="390"/>
      <c r="DE62" s="390"/>
      <c r="DF62" s="390"/>
      <c r="DG62" s="390"/>
      <c r="DH62" s="390"/>
      <c r="DI62" s="390"/>
      <c r="DJ62" s="390"/>
      <c r="DK62" s="390"/>
      <c r="DL62" s="390"/>
      <c r="DM62" s="390"/>
      <c r="DN62" s="390"/>
      <c r="DO62" s="390"/>
      <c r="DP62" s="390"/>
      <c r="DQ62" s="390"/>
      <c r="DR62" s="390"/>
      <c r="DS62" s="390"/>
      <c r="DT62" s="390"/>
      <c r="DU62" s="390"/>
      <c r="DV62" s="390"/>
      <c r="DW62" s="390"/>
      <c r="DX62" s="390"/>
      <c r="DY62" s="390"/>
      <c r="DZ62" s="390"/>
      <c r="EA62" s="390"/>
      <c r="EB62" s="390"/>
      <c r="EC62" s="390"/>
      <c r="ED62" s="390"/>
      <c r="EE62" s="390"/>
      <c r="EF62" s="390"/>
      <c r="EG62" s="390"/>
      <c r="EH62" s="390"/>
      <c r="EI62" s="390"/>
      <c r="EJ62" s="390"/>
      <c r="EK62" s="390"/>
      <c r="EL62" s="390"/>
      <c r="EM62" s="390"/>
      <c r="EN62" s="390"/>
      <c r="EO62" s="390"/>
      <c r="EP62" s="390"/>
      <c r="EQ62" s="390"/>
      <c r="ER62" s="390"/>
      <c r="ES62" s="390"/>
      <c r="ET62" s="390"/>
      <c r="EU62" s="390"/>
      <c r="EV62" s="390"/>
      <c r="EW62" s="390"/>
      <c r="EX62" s="390"/>
      <c r="EY62" s="390"/>
      <c r="EZ62" s="390"/>
      <c r="FA62" s="390"/>
      <c r="FB62" s="390"/>
      <c r="FC62" s="390"/>
      <c r="FD62" s="390"/>
      <c r="FE62" s="390"/>
      <c r="FF62" s="390"/>
      <c r="FG62" s="390"/>
      <c r="FH62" s="390"/>
      <c r="FI62" s="390"/>
      <c r="FJ62" s="390"/>
      <c r="FK62" s="390"/>
      <c r="FL62" s="390"/>
      <c r="FM62" s="390"/>
      <c r="FN62" s="390"/>
      <c r="FO62" s="390"/>
      <c r="FP62" s="390"/>
      <c r="FQ62" s="390"/>
      <c r="FR62" s="390"/>
      <c r="FS62" s="390"/>
      <c r="FT62" s="390"/>
      <c r="FU62" s="390"/>
      <c r="FV62" s="390"/>
      <c r="FW62" s="390"/>
      <c r="FX62" s="390"/>
      <c r="FY62" s="390"/>
      <c r="FZ62" s="390"/>
      <c r="GA62" s="390"/>
      <c r="GB62" s="390"/>
      <c r="GC62" s="390"/>
      <c r="GD62" s="390"/>
      <c r="GE62" s="390"/>
      <c r="GF62" s="390"/>
      <c r="GG62" s="390"/>
      <c r="GH62" s="390"/>
      <c r="GI62" s="390"/>
      <c r="GJ62" s="390"/>
      <c r="GK62" s="390"/>
      <c r="GL62" s="390"/>
      <c r="GM62" s="390"/>
      <c r="GN62" s="390"/>
      <c r="GO62" s="390"/>
      <c r="GP62" s="390"/>
      <c r="GQ62" s="390"/>
      <c r="GR62" s="390"/>
      <c r="GS62" s="390"/>
      <c r="GT62" s="390"/>
      <c r="GU62" s="390"/>
      <c r="GV62" s="390"/>
      <c r="GW62" s="390"/>
      <c r="GX62" s="390"/>
      <c r="GY62" s="390"/>
      <c r="GZ62" s="390"/>
      <c r="HA62" s="390"/>
      <c r="HB62" s="390"/>
      <c r="HC62" s="390"/>
      <c r="HD62" s="390"/>
      <c r="HE62" s="390"/>
      <c r="HF62" s="390"/>
      <c r="HG62" s="390"/>
      <c r="HH62" s="390"/>
      <c r="HI62" s="390"/>
      <c r="HJ62" s="390"/>
      <c r="HK62" s="390"/>
      <c r="HL62" s="390"/>
      <c r="HM62" s="390"/>
      <c r="HN62" s="390"/>
      <c r="HO62" s="390"/>
      <c r="HP62" s="390"/>
      <c r="HQ62" s="390"/>
      <c r="HR62" s="390"/>
      <c r="HS62" s="390"/>
      <c r="HT62" s="390"/>
      <c r="HU62" s="390"/>
      <c r="HV62" s="390"/>
      <c r="HW62" s="390"/>
      <c r="HX62" s="390"/>
      <c r="HY62" s="390"/>
      <c r="HZ62" s="390"/>
      <c r="IA62" s="390"/>
      <c r="IB62" s="390"/>
      <c r="IC62" s="390"/>
      <c r="ID62" s="390"/>
      <c r="IE62" s="390"/>
    </row>
    <row r="63" spans="1:239">
      <c r="A63" s="390"/>
      <c r="B63" s="390"/>
      <c r="C63" s="390"/>
      <c r="D63" s="390"/>
      <c r="E63" s="391"/>
      <c r="F63" s="392"/>
      <c r="G63" s="392"/>
      <c r="H63" s="392"/>
      <c r="I63" s="392"/>
      <c r="J63" s="392"/>
      <c r="K63" s="392"/>
      <c r="L63" s="392"/>
      <c r="M63" s="392"/>
      <c r="N63" s="392"/>
      <c r="O63" s="392"/>
      <c r="P63" s="392"/>
      <c r="Q63" s="392"/>
      <c r="R63" s="392"/>
      <c r="S63" s="392"/>
      <c r="T63" s="392"/>
      <c r="U63" s="392"/>
      <c r="V63" s="392"/>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c r="AW63" s="390"/>
      <c r="AX63" s="390"/>
      <c r="AY63" s="390"/>
      <c r="AZ63" s="390"/>
      <c r="BA63" s="390"/>
      <c r="BB63" s="390"/>
      <c r="BC63" s="390"/>
      <c r="BD63" s="390"/>
      <c r="BE63" s="390"/>
      <c r="BF63" s="390"/>
      <c r="BG63" s="390"/>
      <c r="BH63" s="390"/>
      <c r="BI63" s="390"/>
      <c r="BJ63" s="390"/>
      <c r="BK63" s="390"/>
      <c r="BL63" s="390"/>
      <c r="BM63" s="390"/>
      <c r="BN63" s="390"/>
      <c r="BO63" s="390"/>
      <c r="BP63" s="390"/>
      <c r="BQ63" s="390"/>
      <c r="BR63" s="390"/>
      <c r="BS63" s="390"/>
      <c r="BT63" s="390"/>
      <c r="BU63" s="390"/>
      <c r="BV63" s="390"/>
      <c r="BW63" s="390"/>
      <c r="BX63" s="390"/>
      <c r="BY63" s="390"/>
      <c r="BZ63" s="390"/>
      <c r="CA63" s="390"/>
      <c r="CB63" s="390"/>
      <c r="CC63" s="390"/>
      <c r="CD63" s="390"/>
      <c r="CE63" s="390"/>
      <c r="CF63" s="390"/>
      <c r="CG63" s="390"/>
      <c r="CH63" s="390"/>
      <c r="CI63" s="390"/>
      <c r="CJ63" s="390"/>
      <c r="CK63" s="390"/>
      <c r="CL63" s="390"/>
      <c r="CM63" s="390"/>
      <c r="CN63" s="390"/>
      <c r="CO63" s="390"/>
      <c r="CP63" s="390"/>
      <c r="CQ63" s="390"/>
      <c r="CR63" s="390"/>
      <c r="CS63" s="390"/>
      <c r="CT63" s="390"/>
      <c r="CU63" s="390"/>
      <c r="CV63" s="390"/>
      <c r="CW63" s="390"/>
      <c r="CX63" s="390"/>
      <c r="CY63" s="390"/>
      <c r="CZ63" s="390"/>
      <c r="DA63" s="390"/>
      <c r="DB63" s="390"/>
      <c r="DC63" s="390"/>
      <c r="DD63" s="390"/>
      <c r="DE63" s="390"/>
      <c r="DF63" s="390"/>
      <c r="DG63" s="390"/>
      <c r="DH63" s="390"/>
      <c r="DI63" s="390"/>
      <c r="DJ63" s="390"/>
      <c r="DK63" s="390"/>
      <c r="DL63" s="390"/>
      <c r="DM63" s="390"/>
      <c r="DN63" s="390"/>
      <c r="DO63" s="390"/>
      <c r="DP63" s="390"/>
      <c r="DQ63" s="390"/>
      <c r="DR63" s="390"/>
      <c r="DS63" s="390"/>
      <c r="DT63" s="390"/>
      <c r="DU63" s="390"/>
      <c r="DV63" s="390"/>
      <c r="DW63" s="390"/>
      <c r="DX63" s="390"/>
      <c r="DY63" s="390"/>
      <c r="DZ63" s="390"/>
      <c r="EA63" s="390"/>
      <c r="EB63" s="390"/>
      <c r="EC63" s="390"/>
      <c r="ED63" s="390"/>
      <c r="EE63" s="390"/>
      <c r="EF63" s="390"/>
      <c r="EG63" s="390"/>
      <c r="EH63" s="390"/>
      <c r="EI63" s="390"/>
      <c r="EJ63" s="390"/>
      <c r="EK63" s="390"/>
      <c r="EL63" s="390"/>
      <c r="EM63" s="390"/>
      <c r="EN63" s="390"/>
      <c r="EO63" s="390"/>
      <c r="EP63" s="390"/>
      <c r="EQ63" s="390"/>
      <c r="ER63" s="390"/>
      <c r="ES63" s="390"/>
      <c r="ET63" s="390"/>
      <c r="EU63" s="390"/>
      <c r="EV63" s="390"/>
      <c r="EW63" s="390"/>
      <c r="EX63" s="390"/>
      <c r="EY63" s="390"/>
      <c r="EZ63" s="390"/>
      <c r="FA63" s="390"/>
      <c r="FB63" s="390"/>
      <c r="FC63" s="390"/>
      <c r="FD63" s="390"/>
      <c r="FE63" s="390"/>
      <c r="FF63" s="390"/>
      <c r="FG63" s="390"/>
      <c r="FH63" s="390"/>
      <c r="FI63" s="390"/>
      <c r="FJ63" s="390"/>
      <c r="FK63" s="390"/>
      <c r="FL63" s="390"/>
      <c r="FM63" s="390"/>
      <c r="FN63" s="390"/>
      <c r="FO63" s="390"/>
      <c r="FP63" s="390"/>
      <c r="FQ63" s="390"/>
      <c r="FR63" s="390"/>
      <c r="FS63" s="390"/>
      <c r="FT63" s="390"/>
      <c r="FU63" s="390"/>
      <c r="FV63" s="390"/>
      <c r="FW63" s="390"/>
      <c r="FX63" s="390"/>
      <c r="FY63" s="390"/>
      <c r="FZ63" s="390"/>
      <c r="GA63" s="390"/>
      <c r="GB63" s="390"/>
      <c r="GC63" s="390"/>
      <c r="GD63" s="390"/>
      <c r="GE63" s="390"/>
      <c r="GF63" s="390"/>
      <c r="GG63" s="390"/>
      <c r="GH63" s="390"/>
      <c r="GI63" s="390"/>
      <c r="GJ63" s="390"/>
      <c r="GK63" s="390"/>
      <c r="GL63" s="390"/>
      <c r="GM63" s="390"/>
      <c r="GN63" s="390"/>
      <c r="GO63" s="390"/>
      <c r="GP63" s="390"/>
      <c r="GQ63" s="390"/>
      <c r="GR63" s="390"/>
      <c r="GS63" s="390"/>
      <c r="GT63" s="390"/>
      <c r="GU63" s="390"/>
      <c r="GV63" s="390"/>
      <c r="GW63" s="390"/>
      <c r="GX63" s="390"/>
      <c r="GY63" s="390"/>
      <c r="GZ63" s="390"/>
      <c r="HA63" s="390"/>
      <c r="HB63" s="390"/>
      <c r="HC63" s="390"/>
      <c r="HD63" s="390"/>
      <c r="HE63" s="390"/>
      <c r="HF63" s="390"/>
      <c r="HG63" s="390"/>
      <c r="HH63" s="390"/>
      <c r="HI63" s="390"/>
      <c r="HJ63" s="390"/>
      <c r="HK63" s="390"/>
      <c r="HL63" s="390"/>
      <c r="HM63" s="390"/>
      <c r="HN63" s="390"/>
      <c r="HO63" s="390"/>
      <c r="HP63" s="390"/>
      <c r="HQ63" s="390"/>
      <c r="HR63" s="390"/>
      <c r="HS63" s="390"/>
      <c r="HT63" s="390"/>
      <c r="HU63" s="390"/>
      <c r="HV63" s="390"/>
      <c r="HW63" s="390"/>
      <c r="HX63" s="390"/>
      <c r="HY63" s="390"/>
      <c r="HZ63" s="390"/>
      <c r="IA63" s="390"/>
      <c r="IB63" s="390"/>
      <c r="IC63" s="390"/>
      <c r="ID63" s="390"/>
      <c r="IE63" s="390"/>
    </row>
    <row r="64" spans="1:239">
      <c r="A64" s="390"/>
      <c r="B64" s="390"/>
      <c r="C64" s="390"/>
      <c r="D64" s="390"/>
      <c r="E64" s="391"/>
      <c r="F64" s="392"/>
      <c r="G64" s="392"/>
      <c r="H64" s="392"/>
      <c r="I64" s="392"/>
      <c r="J64" s="392"/>
      <c r="K64" s="392"/>
      <c r="L64" s="392"/>
      <c r="M64" s="392"/>
      <c r="N64" s="392"/>
      <c r="O64" s="392"/>
      <c r="P64" s="392"/>
      <c r="Q64" s="392"/>
      <c r="R64" s="392"/>
      <c r="S64" s="392"/>
      <c r="T64" s="392"/>
      <c r="U64" s="392"/>
      <c r="V64" s="392"/>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c r="BC64" s="390"/>
      <c r="BD64" s="390"/>
      <c r="BE64" s="390"/>
      <c r="BF64" s="390"/>
      <c r="BG64" s="390"/>
      <c r="BH64" s="390"/>
      <c r="BI64" s="390"/>
      <c r="BJ64" s="390"/>
      <c r="BK64" s="390"/>
      <c r="BL64" s="390"/>
      <c r="BM64" s="390"/>
      <c r="BN64" s="390"/>
      <c r="BO64" s="390"/>
      <c r="BP64" s="390"/>
      <c r="BQ64" s="390"/>
      <c r="BR64" s="390"/>
      <c r="BS64" s="390"/>
      <c r="BT64" s="390"/>
      <c r="BU64" s="390"/>
      <c r="BV64" s="390"/>
      <c r="BW64" s="390"/>
      <c r="BX64" s="390"/>
      <c r="BY64" s="390"/>
      <c r="BZ64" s="390"/>
      <c r="CA64" s="390"/>
      <c r="CB64" s="390"/>
      <c r="CC64" s="390"/>
      <c r="CD64" s="390"/>
      <c r="CE64" s="390"/>
      <c r="CF64" s="390"/>
      <c r="CG64" s="390"/>
      <c r="CH64" s="390"/>
      <c r="CI64" s="390"/>
      <c r="CJ64" s="390"/>
      <c r="CK64" s="390"/>
      <c r="CL64" s="390"/>
      <c r="CM64" s="390"/>
      <c r="CN64" s="390"/>
      <c r="CO64" s="390"/>
      <c r="CP64" s="390"/>
      <c r="CQ64" s="390"/>
      <c r="CR64" s="390"/>
      <c r="CS64" s="390"/>
      <c r="CT64" s="390"/>
      <c r="CU64" s="390"/>
      <c r="CV64" s="390"/>
      <c r="CW64" s="390"/>
      <c r="CX64" s="390"/>
      <c r="CY64" s="390"/>
      <c r="CZ64" s="390"/>
      <c r="DA64" s="390"/>
      <c r="DB64" s="390"/>
      <c r="DC64" s="390"/>
      <c r="DD64" s="390"/>
      <c r="DE64" s="390"/>
      <c r="DF64" s="390"/>
      <c r="DG64" s="390"/>
      <c r="DH64" s="390"/>
      <c r="DI64" s="390"/>
      <c r="DJ64" s="390"/>
      <c r="DK64" s="390"/>
      <c r="DL64" s="390"/>
      <c r="DM64" s="390"/>
      <c r="DN64" s="390"/>
      <c r="DO64" s="390"/>
      <c r="DP64" s="390"/>
      <c r="DQ64" s="390"/>
      <c r="DR64" s="390"/>
      <c r="DS64" s="390"/>
      <c r="DT64" s="390"/>
      <c r="DU64" s="390"/>
      <c r="DV64" s="390"/>
      <c r="DW64" s="390"/>
      <c r="DX64" s="390"/>
      <c r="DY64" s="390"/>
      <c r="DZ64" s="390"/>
      <c r="EA64" s="390"/>
      <c r="EB64" s="390"/>
      <c r="EC64" s="390"/>
      <c r="ED64" s="390"/>
      <c r="EE64" s="390"/>
      <c r="EF64" s="390"/>
      <c r="EG64" s="390"/>
      <c r="EH64" s="390"/>
      <c r="EI64" s="390"/>
      <c r="EJ64" s="390"/>
      <c r="EK64" s="390"/>
      <c r="EL64" s="390"/>
      <c r="EM64" s="390"/>
      <c r="EN64" s="390"/>
      <c r="EO64" s="390"/>
      <c r="EP64" s="390"/>
      <c r="EQ64" s="390"/>
      <c r="ER64" s="390"/>
      <c r="ES64" s="390"/>
      <c r="ET64" s="390"/>
      <c r="EU64" s="390"/>
      <c r="EV64" s="390"/>
      <c r="EW64" s="390"/>
      <c r="EX64" s="390"/>
      <c r="EY64" s="390"/>
      <c r="EZ64" s="390"/>
      <c r="FA64" s="390"/>
      <c r="FB64" s="390"/>
      <c r="FC64" s="390"/>
      <c r="FD64" s="390"/>
      <c r="FE64" s="390"/>
      <c r="FF64" s="390"/>
      <c r="FG64" s="390"/>
      <c r="FH64" s="390"/>
      <c r="FI64" s="390"/>
      <c r="FJ64" s="390"/>
      <c r="FK64" s="390"/>
      <c r="FL64" s="390"/>
      <c r="FM64" s="390"/>
      <c r="FN64" s="390"/>
      <c r="FO64" s="390"/>
      <c r="FP64" s="390"/>
      <c r="FQ64" s="390"/>
      <c r="FR64" s="390"/>
      <c r="FS64" s="390"/>
      <c r="FT64" s="390"/>
      <c r="FU64" s="390"/>
      <c r="FV64" s="390"/>
      <c r="FW64" s="390"/>
      <c r="FX64" s="390"/>
      <c r="FY64" s="390"/>
      <c r="FZ64" s="390"/>
      <c r="GA64" s="390"/>
      <c r="GB64" s="390"/>
      <c r="GC64" s="390"/>
      <c r="GD64" s="390"/>
      <c r="GE64" s="390"/>
      <c r="GF64" s="390"/>
      <c r="GG64" s="390"/>
      <c r="GH64" s="390"/>
      <c r="GI64" s="390"/>
      <c r="GJ64" s="390"/>
      <c r="GK64" s="390"/>
      <c r="GL64" s="390"/>
      <c r="GM64" s="390"/>
      <c r="GN64" s="390"/>
      <c r="GO64" s="390"/>
      <c r="GP64" s="390"/>
      <c r="GQ64" s="390"/>
      <c r="GR64" s="390"/>
      <c r="GS64" s="390"/>
      <c r="GT64" s="390"/>
      <c r="GU64" s="390"/>
      <c r="GV64" s="390"/>
      <c r="GW64" s="390"/>
      <c r="GX64" s="390"/>
      <c r="GY64" s="390"/>
      <c r="GZ64" s="390"/>
      <c r="HA64" s="390"/>
      <c r="HB64" s="390"/>
      <c r="HC64" s="390"/>
      <c r="HD64" s="390"/>
      <c r="HE64" s="390"/>
      <c r="HF64" s="390"/>
      <c r="HG64" s="390"/>
      <c r="HH64" s="390"/>
      <c r="HI64" s="390"/>
      <c r="HJ64" s="390"/>
      <c r="HK64" s="390"/>
      <c r="HL64" s="390"/>
      <c r="HM64" s="390"/>
      <c r="HN64" s="390"/>
      <c r="HO64" s="390"/>
      <c r="HP64" s="390"/>
      <c r="HQ64" s="390"/>
      <c r="HR64" s="390"/>
      <c r="HS64" s="390"/>
      <c r="HT64" s="390"/>
      <c r="HU64" s="390"/>
      <c r="HV64" s="390"/>
      <c r="HW64" s="390"/>
      <c r="HX64" s="390"/>
      <c r="HY64" s="390"/>
      <c r="HZ64" s="390"/>
      <c r="IA64" s="390"/>
      <c r="IB64" s="390"/>
      <c r="IC64" s="390"/>
      <c r="ID64" s="390"/>
      <c r="IE64" s="390"/>
    </row>
    <row r="65" spans="1:239">
      <c r="A65" s="390"/>
      <c r="B65" s="390"/>
      <c r="C65" s="390"/>
      <c r="D65" s="390"/>
      <c r="E65" s="391"/>
      <c r="F65" s="392"/>
      <c r="G65" s="392"/>
      <c r="H65" s="392"/>
      <c r="I65" s="392"/>
      <c r="J65" s="392"/>
      <c r="K65" s="392"/>
      <c r="L65" s="392"/>
      <c r="M65" s="392"/>
      <c r="N65" s="392"/>
      <c r="O65" s="392"/>
      <c r="P65" s="392"/>
      <c r="Q65" s="392"/>
      <c r="R65" s="392"/>
      <c r="S65" s="392"/>
      <c r="T65" s="392"/>
      <c r="U65" s="392"/>
      <c r="V65" s="392"/>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c r="AW65" s="390"/>
      <c r="AX65" s="390"/>
      <c r="AY65" s="390"/>
      <c r="AZ65" s="390"/>
      <c r="BA65" s="390"/>
      <c r="BB65" s="390"/>
      <c r="BC65" s="390"/>
      <c r="BD65" s="390"/>
      <c r="BE65" s="390"/>
      <c r="BF65" s="390"/>
      <c r="BG65" s="390"/>
      <c r="BH65" s="390"/>
      <c r="BI65" s="390"/>
      <c r="BJ65" s="390"/>
      <c r="BK65" s="390"/>
      <c r="BL65" s="390"/>
      <c r="BM65" s="390"/>
      <c r="BN65" s="390"/>
      <c r="BO65" s="390"/>
      <c r="BP65" s="390"/>
      <c r="BQ65" s="390"/>
      <c r="BR65" s="390"/>
      <c r="BS65" s="390"/>
      <c r="BT65" s="390"/>
      <c r="BU65" s="390"/>
      <c r="BV65" s="390"/>
      <c r="BW65" s="390"/>
      <c r="BX65" s="390"/>
      <c r="BY65" s="390"/>
      <c r="BZ65" s="390"/>
      <c r="CA65" s="390"/>
      <c r="CB65" s="390"/>
      <c r="CC65" s="390"/>
      <c r="CD65" s="390"/>
      <c r="CE65" s="390"/>
      <c r="CF65" s="390"/>
      <c r="CG65" s="390"/>
      <c r="CH65" s="390"/>
      <c r="CI65" s="390"/>
      <c r="CJ65" s="390"/>
      <c r="CK65" s="390"/>
      <c r="CL65" s="390"/>
      <c r="CM65" s="390"/>
      <c r="CN65" s="390"/>
      <c r="CO65" s="390"/>
      <c r="CP65" s="390"/>
      <c r="CQ65" s="390"/>
      <c r="CR65" s="390"/>
      <c r="CS65" s="390"/>
      <c r="CT65" s="390"/>
      <c r="CU65" s="390"/>
      <c r="CV65" s="390"/>
      <c r="CW65" s="390"/>
      <c r="CX65" s="390"/>
      <c r="CY65" s="390"/>
      <c r="CZ65" s="390"/>
      <c r="DA65" s="390"/>
      <c r="DB65" s="390"/>
      <c r="DC65" s="390"/>
      <c r="DD65" s="390"/>
      <c r="DE65" s="390"/>
      <c r="DF65" s="390"/>
      <c r="DG65" s="390"/>
      <c r="DH65" s="390"/>
      <c r="DI65" s="390"/>
      <c r="DJ65" s="390"/>
      <c r="DK65" s="390"/>
      <c r="DL65" s="390"/>
      <c r="DM65" s="390"/>
      <c r="DN65" s="390"/>
      <c r="DO65" s="390"/>
      <c r="DP65" s="390"/>
      <c r="DQ65" s="390"/>
      <c r="DR65" s="390"/>
      <c r="DS65" s="390"/>
      <c r="DT65" s="390"/>
      <c r="DU65" s="390"/>
      <c r="DV65" s="390"/>
      <c r="DW65" s="390"/>
      <c r="DX65" s="390"/>
      <c r="DY65" s="390"/>
      <c r="DZ65" s="390"/>
      <c r="EA65" s="390"/>
      <c r="EB65" s="390"/>
      <c r="EC65" s="390"/>
      <c r="ED65" s="390"/>
      <c r="EE65" s="390"/>
      <c r="EF65" s="390"/>
      <c r="EG65" s="390"/>
      <c r="EH65" s="390"/>
      <c r="EI65" s="390"/>
      <c r="EJ65" s="390"/>
      <c r="EK65" s="390"/>
      <c r="EL65" s="390"/>
      <c r="EM65" s="390"/>
      <c r="EN65" s="390"/>
      <c r="EO65" s="390"/>
      <c r="EP65" s="390"/>
      <c r="EQ65" s="390"/>
      <c r="ER65" s="390"/>
      <c r="ES65" s="390"/>
      <c r="ET65" s="390"/>
      <c r="EU65" s="390"/>
      <c r="EV65" s="390"/>
      <c r="EW65" s="390"/>
      <c r="EX65" s="390"/>
      <c r="EY65" s="390"/>
      <c r="EZ65" s="390"/>
      <c r="FA65" s="390"/>
      <c r="FB65" s="390"/>
      <c r="FC65" s="390"/>
      <c r="FD65" s="390"/>
      <c r="FE65" s="390"/>
      <c r="FF65" s="390"/>
      <c r="FG65" s="390"/>
      <c r="FH65" s="390"/>
      <c r="FI65" s="390"/>
      <c r="FJ65" s="390"/>
      <c r="FK65" s="390"/>
      <c r="FL65" s="390"/>
      <c r="FM65" s="390"/>
      <c r="FN65" s="390"/>
      <c r="FO65" s="390"/>
      <c r="FP65" s="390"/>
      <c r="FQ65" s="390"/>
      <c r="FR65" s="390"/>
      <c r="FS65" s="390"/>
      <c r="FT65" s="390"/>
      <c r="FU65" s="390"/>
      <c r="FV65" s="390"/>
      <c r="FW65" s="390"/>
      <c r="FX65" s="390"/>
      <c r="FY65" s="390"/>
      <c r="FZ65" s="390"/>
      <c r="GA65" s="390"/>
      <c r="GB65" s="390"/>
      <c r="GC65" s="390"/>
      <c r="GD65" s="390"/>
      <c r="GE65" s="390"/>
      <c r="GF65" s="390"/>
      <c r="GG65" s="390"/>
      <c r="GH65" s="390"/>
      <c r="GI65" s="390"/>
      <c r="GJ65" s="390"/>
      <c r="GK65" s="390"/>
      <c r="GL65" s="390"/>
      <c r="GM65" s="390"/>
      <c r="GN65" s="390"/>
      <c r="GO65" s="390"/>
      <c r="GP65" s="390"/>
      <c r="GQ65" s="390"/>
      <c r="GR65" s="390"/>
      <c r="GS65" s="390"/>
      <c r="GT65" s="390"/>
      <c r="GU65" s="390"/>
      <c r="GV65" s="390"/>
      <c r="GW65" s="390"/>
      <c r="GX65" s="390"/>
      <c r="GY65" s="390"/>
      <c r="GZ65" s="390"/>
      <c r="HA65" s="390"/>
      <c r="HB65" s="390"/>
      <c r="HC65" s="390"/>
      <c r="HD65" s="390"/>
      <c r="HE65" s="390"/>
      <c r="HF65" s="390"/>
      <c r="HG65" s="390"/>
      <c r="HH65" s="390"/>
      <c r="HI65" s="390"/>
      <c r="HJ65" s="390"/>
      <c r="HK65" s="390"/>
      <c r="HL65" s="390"/>
      <c r="HM65" s="390"/>
      <c r="HN65" s="390"/>
      <c r="HO65" s="390"/>
      <c r="HP65" s="390"/>
      <c r="HQ65" s="390"/>
      <c r="HR65" s="390"/>
      <c r="HS65" s="390"/>
      <c r="HT65" s="390"/>
      <c r="HU65" s="390"/>
      <c r="HV65" s="390"/>
      <c r="HW65" s="390"/>
      <c r="HX65" s="390"/>
      <c r="HY65" s="390"/>
      <c r="HZ65" s="390"/>
      <c r="IA65" s="390"/>
      <c r="IB65" s="390"/>
      <c r="IC65" s="390"/>
      <c r="ID65" s="390"/>
      <c r="IE65" s="390"/>
    </row>
    <row r="66" spans="1:239">
      <c r="A66" s="390"/>
      <c r="B66" s="390"/>
      <c r="C66" s="390"/>
      <c r="D66" s="390"/>
      <c r="E66" s="391"/>
      <c r="F66" s="392"/>
      <c r="G66" s="392"/>
      <c r="H66" s="392"/>
      <c r="I66" s="392"/>
      <c r="J66" s="392"/>
      <c r="K66" s="392"/>
      <c r="L66" s="392"/>
      <c r="M66" s="392"/>
      <c r="N66" s="392"/>
      <c r="O66" s="392"/>
      <c r="P66" s="392"/>
      <c r="Q66" s="392"/>
      <c r="R66" s="392"/>
      <c r="S66" s="392"/>
      <c r="T66" s="392"/>
      <c r="U66" s="392"/>
      <c r="V66" s="392"/>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c r="BC66" s="390"/>
      <c r="BD66" s="390"/>
      <c r="BE66" s="390"/>
      <c r="BF66" s="390"/>
      <c r="BG66" s="390"/>
      <c r="BH66" s="390"/>
      <c r="BI66" s="390"/>
      <c r="BJ66" s="390"/>
      <c r="BK66" s="390"/>
      <c r="BL66" s="390"/>
      <c r="BM66" s="390"/>
      <c r="BN66" s="390"/>
      <c r="BO66" s="390"/>
      <c r="BP66" s="390"/>
      <c r="BQ66" s="390"/>
      <c r="BR66" s="390"/>
      <c r="BS66" s="390"/>
      <c r="BT66" s="390"/>
      <c r="BU66" s="390"/>
      <c r="BV66" s="390"/>
      <c r="BW66" s="390"/>
      <c r="BX66" s="390"/>
      <c r="BY66" s="390"/>
      <c r="BZ66" s="390"/>
      <c r="CA66" s="390"/>
      <c r="CB66" s="390"/>
      <c r="CC66" s="390"/>
      <c r="CD66" s="390"/>
      <c r="CE66" s="390"/>
      <c r="CF66" s="390"/>
      <c r="CG66" s="390"/>
      <c r="CH66" s="390"/>
      <c r="CI66" s="390"/>
      <c r="CJ66" s="390"/>
      <c r="CK66" s="390"/>
      <c r="CL66" s="390"/>
      <c r="CM66" s="390"/>
      <c r="CN66" s="390"/>
      <c r="CO66" s="390"/>
      <c r="CP66" s="390"/>
      <c r="CQ66" s="390"/>
      <c r="CR66" s="390"/>
      <c r="CS66" s="390"/>
      <c r="CT66" s="390"/>
      <c r="CU66" s="390"/>
      <c r="CV66" s="390"/>
      <c r="CW66" s="390"/>
      <c r="CX66" s="390"/>
      <c r="CY66" s="390"/>
      <c r="CZ66" s="390"/>
      <c r="DA66" s="390"/>
      <c r="DB66" s="390"/>
      <c r="DC66" s="390"/>
      <c r="DD66" s="390"/>
      <c r="DE66" s="390"/>
      <c r="DF66" s="390"/>
      <c r="DG66" s="390"/>
      <c r="DH66" s="390"/>
      <c r="DI66" s="390"/>
      <c r="DJ66" s="390"/>
      <c r="DK66" s="390"/>
      <c r="DL66" s="390"/>
      <c r="DM66" s="390"/>
      <c r="DN66" s="390"/>
      <c r="DO66" s="390"/>
      <c r="DP66" s="390"/>
      <c r="DQ66" s="390"/>
      <c r="DR66" s="390"/>
      <c r="DS66" s="390"/>
      <c r="DT66" s="390"/>
      <c r="DU66" s="390"/>
      <c r="DV66" s="390"/>
      <c r="DW66" s="390"/>
      <c r="DX66" s="390"/>
      <c r="DY66" s="390"/>
      <c r="DZ66" s="390"/>
      <c r="EA66" s="390"/>
      <c r="EB66" s="390"/>
      <c r="EC66" s="390"/>
      <c r="ED66" s="390"/>
      <c r="EE66" s="390"/>
      <c r="EF66" s="390"/>
      <c r="EG66" s="390"/>
      <c r="EH66" s="390"/>
      <c r="EI66" s="390"/>
      <c r="EJ66" s="390"/>
      <c r="EK66" s="390"/>
      <c r="EL66" s="390"/>
      <c r="EM66" s="390"/>
      <c r="EN66" s="390"/>
      <c r="EO66" s="390"/>
      <c r="EP66" s="390"/>
      <c r="EQ66" s="390"/>
      <c r="ER66" s="390"/>
      <c r="ES66" s="390"/>
      <c r="ET66" s="390"/>
      <c r="EU66" s="390"/>
      <c r="EV66" s="390"/>
      <c r="EW66" s="390"/>
      <c r="EX66" s="390"/>
      <c r="EY66" s="390"/>
      <c r="EZ66" s="390"/>
      <c r="FA66" s="390"/>
      <c r="FB66" s="390"/>
      <c r="FC66" s="390"/>
      <c r="FD66" s="390"/>
      <c r="FE66" s="390"/>
      <c r="FF66" s="390"/>
      <c r="FG66" s="390"/>
      <c r="FH66" s="390"/>
      <c r="FI66" s="390"/>
      <c r="FJ66" s="390"/>
      <c r="FK66" s="390"/>
      <c r="FL66" s="390"/>
      <c r="FM66" s="390"/>
      <c r="FN66" s="390"/>
      <c r="FO66" s="390"/>
      <c r="FP66" s="390"/>
      <c r="FQ66" s="390"/>
      <c r="FR66" s="390"/>
      <c r="FS66" s="390"/>
      <c r="FT66" s="390"/>
      <c r="FU66" s="390"/>
      <c r="FV66" s="390"/>
      <c r="FW66" s="390"/>
      <c r="FX66" s="390"/>
      <c r="FY66" s="390"/>
      <c r="FZ66" s="390"/>
      <c r="GA66" s="390"/>
      <c r="GB66" s="390"/>
      <c r="GC66" s="390"/>
      <c r="GD66" s="390"/>
      <c r="GE66" s="390"/>
      <c r="GF66" s="390"/>
      <c r="GG66" s="390"/>
      <c r="GH66" s="390"/>
      <c r="GI66" s="390"/>
      <c r="GJ66" s="390"/>
      <c r="GK66" s="390"/>
      <c r="GL66" s="390"/>
      <c r="GM66" s="390"/>
      <c r="GN66" s="390"/>
      <c r="GO66" s="390"/>
      <c r="GP66" s="390"/>
      <c r="GQ66" s="390"/>
      <c r="GR66" s="390"/>
      <c r="GS66" s="390"/>
      <c r="GT66" s="390"/>
      <c r="GU66" s="390"/>
      <c r="GV66" s="390"/>
      <c r="GW66" s="390"/>
      <c r="GX66" s="390"/>
      <c r="GY66" s="390"/>
      <c r="GZ66" s="390"/>
      <c r="HA66" s="390"/>
      <c r="HB66" s="390"/>
      <c r="HC66" s="390"/>
      <c r="HD66" s="390"/>
      <c r="HE66" s="390"/>
      <c r="HF66" s="390"/>
      <c r="HG66" s="390"/>
      <c r="HH66" s="390"/>
      <c r="HI66" s="390"/>
      <c r="HJ66" s="390"/>
      <c r="HK66" s="390"/>
      <c r="HL66" s="390"/>
      <c r="HM66" s="390"/>
      <c r="HN66" s="390"/>
      <c r="HO66" s="390"/>
      <c r="HP66" s="390"/>
      <c r="HQ66" s="390"/>
      <c r="HR66" s="390"/>
      <c r="HS66" s="390"/>
      <c r="HT66" s="390"/>
      <c r="HU66" s="390"/>
      <c r="HV66" s="390"/>
      <c r="HW66" s="390"/>
      <c r="HX66" s="390"/>
      <c r="HY66" s="390"/>
      <c r="HZ66" s="390"/>
      <c r="IA66" s="390"/>
      <c r="IB66" s="390"/>
      <c r="IC66" s="390"/>
      <c r="ID66" s="390"/>
      <c r="IE66" s="390"/>
    </row>
    <row r="67" spans="1:239">
      <c r="A67" s="390"/>
      <c r="B67" s="390"/>
      <c r="C67" s="390"/>
      <c r="D67" s="390"/>
      <c r="E67" s="391"/>
      <c r="F67" s="392"/>
      <c r="G67" s="392"/>
      <c r="H67" s="392"/>
      <c r="I67" s="392"/>
      <c r="J67" s="392"/>
      <c r="K67" s="392"/>
      <c r="L67" s="392"/>
      <c r="M67" s="392"/>
      <c r="N67" s="392"/>
      <c r="O67" s="392"/>
      <c r="P67" s="392"/>
      <c r="Q67" s="392"/>
      <c r="R67" s="392"/>
      <c r="S67" s="392"/>
      <c r="T67" s="392"/>
      <c r="U67" s="392"/>
      <c r="V67" s="392"/>
      <c r="W67" s="390"/>
      <c r="X67" s="390"/>
      <c r="Y67" s="390"/>
      <c r="Z67" s="390"/>
      <c r="AA67" s="390"/>
      <c r="AB67" s="390"/>
      <c r="AC67" s="390"/>
      <c r="AD67" s="390"/>
      <c r="AE67" s="390"/>
      <c r="AF67" s="390"/>
      <c r="AG67" s="390"/>
      <c r="AH67" s="390"/>
      <c r="AI67" s="390"/>
      <c r="AJ67" s="390"/>
      <c r="AK67" s="390"/>
      <c r="AL67" s="390"/>
      <c r="AM67" s="390"/>
      <c r="AN67" s="390"/>
      <c r="AO67" s="390"/>
      <c r="AP67" s="390"/>
      <c r="AQ67" s="390"/>
      <c r="AR67" s="390"/>
      <c r="AS67" s="390"/>
      <c r="AT67" s="390"/>
      <c r="AU67" s="390"/>
      <c r="AV67" s="390"/>
      <c r="AW67" s="390"/>
      <c r="AX67" s="390"/>
      <c r="AY67" s="390"/>
      <c r="AZ67" s="390"/>
      <c r="BA67" s="390"/>
      <c r="BB67" s="390"/>
      <c r="BC67" s="390"/>
      <c r="BD67" s="390"/>
      <c r="BE67" s="390"/>
      <c r="BF67" s="390"/>
      <c r="BG67" s="390"/>
      <c r="BH67" s="390"/>
      <c r="BI67" s="390"/>
      <c r="BJ67" s="390"/>
      <c r="BK67" s="390"/>
      <c r="BL67" s="390"/>
      <c r="BM67" s="390"/>
      <c r="BN67" s="390"/>
      <c r="BO67" s="390"/>
      <c r="BP67" s="390"/>
      <c r="BQ67" s="390"/>
      <c r="BR67" s="390"/>
      <c r="BS67" s="390"/>
      <c r="BT67" s="390"/>
      <c r="BU67" s="390"/>
      <c r="BV67" s="390"/>
      <c r="BW67" s="390"/>
      <c r="BX67" s="390"/>
      <c r="BY67" s="390"/>
      <c r="BZ67" s="390"/>
      <c r="CA67" s="390"/>
      <c r="CB67" s="390"/>
      <c r="CC67" s="390"/>
      <c r="CD67" s="390"/>
      <c r="CE67" s="390"/>
      <c r="CF67" s="390"/>
      <c r="CG67" s="390"/>
      <c r="CH67" s="390"/>
      <c r="CI67" s="390"/>
      <c r="CJ67" s="390"/>
      <c r="CK67" s="390"/>
      <c r="CL67" s="390"/>
      <c r="CM67" s="390"/>
      <c r="CN67" s="390"/>
      <c r="CO67" s="390"/>
      <c r="CP67" s="390"/>
      <c r="CQ67" s="390"/>
      <c r="CR67" s="390"/>
      <c r="CS67" s="390"/>
      <c r="CT67" s="390"/>
      <c r="CU67" s="390"/>
      <c r="CV67" s="390"/>
      <c r="CW67" s="390"/>
      <c r="CX67" s="390"/>
      <c r="CY67" s="390"/>
      <c r="CZ67" s="390"/>
      <c r="DA67" s="390"/>
      <c r="DB67" s="390"/>
      <c r="DC67" s="390"/>
      <c r="DD67" s="390"/>
      <c r="DE67" s="390"/>
      <c r="DF67" s="390"/>
      <c r="DG67" s="390"/>
      <c r="DH67" s="390"/>
      <c r="DI67" s="390"/>
      <c r="DJ67" s="390"/>
      <c r="DK67" s="390"/>
      <c r="DL67" s="390"/>
      <c r="DM67" s="390"/>
      <c r="DN67" s="390"/>
      <c r="DO67" s="390"/>
      <c r="DP67" s="390"/>
      <c r="DQ67" s="390"/>
      <c r="DR67" s="390"/>
      <c r="DS67" s="390"/>
      <c r="DT67" s="390"/>
      <c r="DU67" s="390"/>
      <c r="DV67" s="390"/>
      <c r="DW67" s="390"/>
      <c r="DX67" s="390"/>
      <c r="DY67" s="390"/>
      <c r="DZ67" s="390"/>
      <c r="EA67" s="390"/>
      <c r="EB67" s="390"/>
      <c r="EC67" s="390"/>
      <c r="ED67" s="390"/>
      <c r="EE67" s="390"/>
      <c r="EF67" s="390"/>
      <c r="EG67" s="390"/>
      <c r="EH67" s="390"/>
      <c r="EI67" s="390"/>
      <c r="EJ67" s="390"/>
      <c r="EK67" s="390"/>
      <c r="EL67" s="390"/>
      <c r="EM67" s="390"/>
      <c r="EN67" s="390"/>
      <c r="EO67" s="390"/>
      <c r="EP67" s="390"/>
      <c r="EQ67" s="390"/>
      <c r="ER67" s="390"/>
      <c r="ES67" s="390"/>
      <c r="ET67" s="390"/>
      <c r="EU67" s="390"/>
      <c r="EV67" s="390"/>
      <c r="EW67" s="390"/>
      <c r="EX67" s="390"/>
      <c r="EY67" s="390"/>
      <c r="EZ67" s="390"/>
      <c r="FA67" s="390"/>
      <c r="FB67" s="390"/>
      <c r="FC67" s="390"/>
      <c r="FD67" s="390"/>
      <c r="FE67" s="390"/>
      <c r="FF67" s="390"/>
      <c r="FG67" s="390"/>
      <c r="FH67" s="390"/>
      <c r="FI67" s="390"/>
      <c r="FJ67" s="390"/>
      <c r="FK67" s="390"/>
      <c r="FL67" s="390"/>
      <c r="FM67" s="390"/>
      <c r="FN67" s="390"/>
      <c r="FO67" s="390"/>
      <c r="FP67" s="390"/>
      <c r="FQ67" s="390"/>
      <c r="FR67" s="390"/>
      <c r="FS67" s="390"/>
      <c r="FT67" s="390"/>
      <c r="FU67" s="390"/>
      <c r="FV67" s="390"/>
      <c r="FW67" s="390"/>
      <c r="FX67" s="390"/>
      <c r="FY67" s="390"/>
      <c r="FZ67" s="390"/>
      <c r="GA67" s="390"/>
      <c r="GB67" s="390"/>
      <c r="GC67" s="390"/>
      <c r="GD67" s="390"/>
      <c r="GE67" s="390"/>
      <c r="GF67" s="390"/>
      <c r="GG67" s="390"/>
      <c r="GH67" s="390"/>
      <c r="GI67" s="390"/>
      <c r="GJ67" s="390"/>
      <c r="GK67" s="390"/>
      <c r="GL67" s="390"/>
      <c r="GM67" s="390"/>
      <c r="GN67" s="390"/>
      <c r="GO67" s="390"/>
      <c r="GP67" s="390"/>
      <c r="GQ67" s="390"/>
      <c r="GR67" s="390"/>
      <c r="GS67" s="390"/>
      <c r="GT67" s="390"/>
      <c r="GU67" s="390"/>
      <c r="GV67" s="390"/>
      <c r="GW67" s="390"/>
      <c r="GX67" s="390"/>
      <c r="GY67" s="390"/>
      <c r="GZ67" s="390"/>
      <c r="HA67" s="390"/>
      <c r="HB67" s="390"/>
      <c r="HC67" s="390"/>
      <c r="HD67" s="390"/>
      <c r="HE67" s="390"/>
      <c r="HF67" s="390"/>
      <c r="HG67" s="390"/>
      <c r="HH67" s="390"/>
      <c r="HI67" s="390"/>
      <c r="HJ67" s="390"/>
      <c r="HK67" s="390"/>
      <c r="HL67" s="390"/>
      <c r="HM67" s="390"/>
      <c r="HN67" s="390"/>
      <c r="HO67" s="390"/>
      <c r="HP67" s="390"/>
      <c r="HQ67" s="390"/>
      <c r="HR67" s="390"/>
      <c r="HS67" s="390"/>
      <c r="HT67" s="390"/>
      <c r="HU67" s="390"/>
      <c r="HV67" s="390"/>
      <c r="HW67" s="390"/>
      <c r="HX67" s="390"/>
      <c r="HY67" s="390"/>
      <c r="HZ67" s="390"/>
      <c r="IA67" s="390"/>
      <c r="IB67" s="390"/>
      <c r="IC67" s="390"/>
      <c r="ID67" s="390"/>
      <c r="IE67" s="390"/>
    </row>
    <row r="68" spans="1:239">
      <c r="A68" s="390"/>
      <c r="B68" s="390"/>
      <c r="C68" s="390"/>
      <c r="D68" s="390"/>
      <c r="E68" s="391"/>
      <c r="F68" s="392"/>
      <c r="G68" s="392"/>
      <c r="H68" s="392"/>
      <c r="I68" s="392"/>
      <c r="J68" s="392"/>
      <c r="K68" s="392"/>
      <c r="L68" s="392"/>
      <c r="M68" s="392"/>
      <c r="N68" s="392"/>
      <c r="O68" s="392"/>
      <c r="P68" s="392"/>
      <c r="Q68" s="392"/>
      <c r="R68" s="392"/>
      <c r="S68" s="392"/>
      <c r="T68" s="392"/>
      <c r="U68" s="392"/>
      <c r="V68" s="392"/>
      <c r="W68" s="390"/>
      <c r="X68" s="390"/>
      <c r="Y68" s="390"/>
      <c r="Z68" s="390"/>
      <c r="AA68" s="390"/>
      <c r="AB68" s="390"/>
      <c r="AC68" s="390"/>
      <c r="AD68" s="390"/>
      <c r="AE68" s="390"/>
      <c r="AF68" s="390"/>
      <c r="AG68" s="390"/>
      <c r="AH68" s="390"/>
      <c r="AI68" s="390"/>
      <c r="AJ68" s="390"/>
      <c r="AK68" s="390"/>
      <c r="AL68" s="390"/>
      <c r="AM68" s="390"/>
      <c r="AN68" s="390"/>
      <c r="AO68" s="390"/>
      <c r="AP68" s="390"/>
      <c r="AQ68" s="390"/>
      <c r="AR68" s="390"/>
      <c r="AS68" s="390"/>
      <c r="AT68" s="390"/>
      <c r="AU68" s="390"/>
      <c r="AV68" s="390"/>
      <c r="AW68" s="390"/>
      <c r="AX68" s="390"/>
      <c r="AY68" s="390"/>
      <c r="AZ68" s="390"/>
      <c r="BA68" s="390"/>
      <c r="BB68" s="390"/>
      <c r="BC68" s="390"/>
      <c r="BD68" s="390"/>
      <c r="BE68" s="390"/>
      <c r="BF68" s="390"/>
      <c r="BG68" s="390"/>
      <c r="BH68" s="390"/>
      <c r="BI68" s="390"/>
      <c r="BJ68" s="390"/>
      <c r="BK68" s="390"/>
      <c r="BL68" s="390"/>
      <c r="BM68" s="390"/>
      <c r="BN68" s="390"/>
      <c r="BO68" s="390"/>
      <c r="BP68" s="390"/>
      <c r="BQ68" s="390"/>
      <c r="BR68" s="390"/>
      <c r="BS68" s="390"/>
      <c r="BT68" s="390"/>
      <c r="BU68" s="390"/>
      <c r="BV68" s="390"/>
      <c r="BW68" s="390"/>
      <c r="BX68" s="390"/>
      <c r="BY68" s="390"/>
      <c r="BZ68" s="390"/>
      <c r="CA68" s="390"/>
      <c r="CB68" s="390"/>
      <c r="CC68" s="390"/>
      <c r="CD68" s="390"/>
      <c r="CE68" s="390"/>
      <c r="CF68" s="390"/>
      <c r="CG68" s="390"/>
      <c r="CH68" s="390"/>
      <c r="CI68" s="390"/>
      <c r="CJ68" s="390"/>
      <c r="CK68" s="390"/>
      <c r="CL68" s="390"/>
      <c r="CM68" s="390"/>
      <c r="CN68" s="390"/>
      <c r="CO68" s="390"/>
      <c r="CP68" s="390"/>
      <c r="CQ68" s="390"/>
      <c r="CR68" s="390"/>
      <c r="CS68" s="390"/>
      <c r="CT68" s="390"/>
      <c r="CU68" s="390"/>
      <c r="CV68" s="390"/>
      <c r="CW68" s="390"/>
      <c r="CX68" s="390"/>
      <c r="CY68" s="390"/>
      <c r="CZ68" s="390"/>
      <c r="DA68" s="390"/>
      <c r="DB68" s="390"/>
      <c r="DC68" s="390"/>
      <c r="DD68" s="390"/>
      <c r="DE68" s="390"/>
      <c r="DF68" s="390"/>
      <c r="DG68" s="390"/>
      <c r="DH68" s="390"/>
      <c r="DI68" s="390"/>
      <c r="DJ68" s="390"/>
      <c r="DK68" s="390"/>
      <c r="DL68" s="390"/>
      <c r="DM68" s="390"/>
      <c r="DN68" s="390"/>
      <c r="DO68" s="390"/>
      <c r="DP68" s="390"/>
      <c r="DQ68" s="390"/>
      <c r="DR68" s="390"/>
      <c r="DS68" s="390"/>
      <c r="DT68" s="390"/>
      <c r="DU68" s="390"/>
      <c r="DV68" s="390"/>
      <c r="DW68" s="390"/>
      <c r="DX68" s="390"/>
      <c r="DY68" s="390"/>
      <c r="DZ68" s="390"/>
      <c r="EA68" s="390"/>
      <c r="EB68" s="390"/>
      <c r="EC68" s="390"/>
      <c r="ED68" s="390"/>
      <c r="EE68" s="390"/>
      <c r="EF68" s="390"/>
      <c r="EG68" s="390"/>
      <c r="EH68" s="390"/>
      <c r="EI68" s="390"/>
      <c r="EJ68" s="390"/>
      <c r="EK68" s="390"/>
      <c r="EL68" s="390"/>
      <c r="EM68" s="390"/>
      <c r="EN68" s="390"/>
      <c r="EO68" s="390"/>
      <c r="EP68" s="390"/>
      <c r="EQ68" s="390"/>
      <c r="ER68" s="390"/>
      <c r="ES68" s="390"/>
      <c r="ET68" s="390"/>
      <c r="EU68" s="390"/>
      <c r="EV68" s="390"/>
      <c r="EW68" s="390"/>
      <c r="EX68" s="390"/>
      <c r="EY68" s="390"/>
      <c r="EZ68" s="390"/>
      <c r="FA68" s="390"/>
      <c r="FB68" s="390"/>
      <c r="FC68" s="390"/>
      <c r="FD68" s="390"/>
      <c r="FE68" s="390"/>
      <c r="FF68" s="390"/>
      <c r="FG68" s="390"/>
      <c r="FH68" s="390"/>
      <c r="FI68" s="390"/>
      <c r="FJ68" s="390"/>
      <c r="FK68" s="390"/>
      <c r="FL68" s="390"/>
      <c r="FM68" s="390"/>
      <c r="FN68" s="390"/>
      <c r="FO68" s="390"/>
      <c r="FP68" s="390"/>
      <c r="FQ68" s="390"/>
      <c r="FR68" s="390"/>
      <c r="FS68" s="390"/>
      <c r="FT68" s="390"/>
      <c r="FU68" s="390"/>
      <c r="FV68" s="390"/>
      <c r="FW68" s="390"/>
      <c r="FX68" s="390"/>
      <c r="FY68" s="390"/>
      <c r="FZ68" s="390"/>
      <c r="GA68" s="390"/>
      <c r="GB68" s="390"/>
      <c r="GC68" s="390"/>
      <c r="GD68" s="390"/>
      <c r="GE68" s="390"/>
      <c r="GF68" s="390"/>
      <c r="GG68" s="390"/>
      <c r="GH68" s="390"/>
      <c r="GI68" s="390"/>
      <c r="GJ68" s="390"/>
      <c r="GK68" s="390"/>
      <c r="GL68" s="390"/>
      <c r="GM68" s="390"/>
      <c r="GN68" s="390"/>
      <c r="GO68" s="390"/>
      <c r="GP68" s="390"/>
      <c r="GQ68" s="390"/>
      <c r="GR68" s="390"/>
      <c r="GS68" s="390"/>
      <c r="GT68" s="390"/>
      <c r="GU68" s="390"/>
      <c r="GV68" s="390"/>
      <c r="GW68" s="390"/>
      <c r="GX68" s="390"/>
      <c r="GY68" s="390"/>
      <c r="GZ68" s="390"/>
      <c r="HA68" s="390"/>
      <c r="HB68" s="390"/>
      <c r="HC68" s="390"/>
      <c r="HD68" s="390"/>
      <c r="HE68" s="390"/>
      <c r="HF68" s="390"/>
      <c r="HG68" s="390"/>
      <c r="HH68" s="390"/>
      <c r="HI68" s="390"/>
      <c r="HJ68" s="390"/>
      <c r="HK68" s="390"/>
      <c r="HL68" s="390"/>
      <c r="HM68" s="390"/>
      <c r="HN68" s="390"/>
      <c r="HO68" s="390"/>
      <c r="HP68" s="390"/>
      <c r="HQ68" s="390"/>
      <c r="HR68" s="390"/>
      <c r="HS68" s="390"/>
      <c r="HT68" s="390"/>
      <c r="HU68" s="390"/>
      <c r="HV68" s="390"/>
      <c r="HW68" s="390"/>
      <c r="HX68" s="390"/>
      <c r="HY68" s="390"/>
      <c r="HZ68" s="390"/>
      <c r="IA68" s="390"/>
      <c r="IB68" s="390"/>
      <c r="IC68" s="390"/>
      <c r="ID68" s="390"/>
      <c r="IE68" s="390"/>
    </row>
    <row r="69" spans="1:239">
      <c r="A69" s="390"/>
      <c r="B69" s="390"/>
      <c r="C69" s="390"/>
      <c r="D69" s="390"/>
      <c r="E69" s="391"/>
      <c r="F69" s="392"/>
      <c r="G69" s="392"/>
      <c r="H69" s="392"/>
      <c r="I69" s="392"/>
      <c r="J69" s="392"/>
      <c r="K69" s="392"/>
      <c r="L69" s="392"/>
      <c r="M69" s="392"/>
      <c r="N69" s="392"/>
      <c r="O69" s="392"/>
      <c r="P69" s="392"/>
      <c r="Q69" s="392"/>
      <c r="R69" s="392"/>
      <c r="S69" s="392"/>
      <c r="T69" s="392"/>
      <c r="U69" s="392"/>
      <c r="V69" s="392"/>
      <c r="W69" s="390"/>
      <c r="X69" s="390"/>
      <c r="Y69" s="390"/>
      <c r="Z69" s="390"/>
      <c r="AA69" s="390"/>
      <c r="AB69" s="390"/>
      <c r="AC69" s="390"/>
      <c r="AD69" s="390"/>
      <c r="AE69" s="390"/>
      <c r="AF69" s="390"/>
      <c r="AG69" s="390"/>
      <c r="AH69" s="390"/>
      <c r="AI69" s="390"/>
      <c r="AJ69" s="390"/>
      <c r="AK69" s="390"/>
      <c r="AL69" s="390"/>
      <c r="AM69" s="390"/>
      <c r="AN69" s="390"/>
      <c r="AO69" s="390"/>
      <c r="AP69" s="390"/>
      <c r="AQ69" s="390"/>
      <c r="AR69" s="390"/>
      <c r="AS69" s="390"/>
      <c r="AT69" s="390"/>
      <c r="AU69" s="390"/>
      <c r="AV69" s="390"/>
      <c r="AW69" s="390"/>
      <c r="AX69" s="390"/>
      <c r="AY69" s="390"/>
      <c r="AZ69" s="390"/>
      <c r="BA69" s="390"/>
      <c r="BB69" s="390"/>
      <c r="BC69" s="390"/>
      <c r="BD69" s="390"/>
      <c r="BE69" s="390"/>
      <c r="BF69" s="390"/>
      <c r="BG69" s="390"/>
      <c r="BH69" s="390"/>
      <c r="BI69" s="390"/>
      <c r="BJ69" s="390"/>
      <c r="BK69" s="390"/>
      <c r="BL69" s="390"/>
      <c r="BM69" s="390"/>
      <c r="BN69" s="390"/>
      <c r="BO69" s="390"/>
      <c r="BP69" s="390"/>
      <c r="BQ69" s="390"/>
      <c r="BR69" s="390"/>
      <c r="BS69" s="390"/>
      <c r="BT69" s="390"/>
      <c r="BU69" s="390"/>
      <c r="BV69" s="390"/>
      <c r="BW69" s="390"/>
      <c r="BX69" s="390"/>
      <c r="BY69" s="390"/>
      <c r="BZ69" s="390"/>
      <c r="CA69" s="390"/>
      <c r="CB69" s="390"/>
      <c r="CC69" s="390"/>
      <c r="CD69" s="390"/>
      <c r="CE69" s="390"/>
      <c r="CF69" s="390"/>
      <c r="CG69" s="390"/>
      <c r="CH69" s="390"/>
      <c r="CI69" s="390"/>
      <c r="CJ69" s="390"/>
      <c r="CK69" s="390"/>
      <c r="CL69" s="390"/>
      <c r="CM69" s="390"/>
      <c r="CN69" s="390"/>
      <c r="CO69" s="390"/>
      <c r="CP69" s="390"/>
      <c r="CQ69" s="390"/>
      <c r="CR69" s="390"/>
      <c r="CS69" s="390"/>
      <c r="CT69" s="390"/>
      <c r="CU69" s="390"/>
      <c r="CV69" s="390"/>
      <c r="CW69" s="390"/>
      <c r="CX69" s="390"/>
      <c r="CY69" s="390"/>
      <c r="CZ69" s="390"/>
      <c r="DA69" s="390"/>
      <c r="DB69" s="390"/>
      <c r="DC69" s="390"/>
      <c r="DD69" s="390"/>
      <c r="DE69" s="390"/>
      <c r="DF69" s="390"/>
      <c r="DG69" s="390"/>
      <c r="DH69" s="390"/>
      <c r="DI69" s="390"/>
      <c r="DJ69" s="390"/>
      <c r="DK69" s="390"/>
      <c r="DL69" s="390"/>
      <c r="DM69" s="390"/>
      <c r="DN69" s="390"/>
      <c r="DO69" s="390"/>
      <c r="DP69" s="390"/>
      <c r="DQ69" s="390"/>
      <c r="DR69" s="390"/>
      <c r="DS69" s="390"/>
      <c r="DT69" s="390"/>
      <c r="DU69" s="390"/>
      <c r="DV69" s="390"/>
      <c r="DW69" s="390"/>
      <c r="DX69" s="390"/>
      <c r="DY69" s="390"/>
      <c r="DZ69" s="390"/>
      <c r="EA69" s="390"/>
      <c r="EB69" s="390"/>
      <c r="EC69" s="390"/>
      <c r="ED69" s="390"/>
      <c r="EE69" s="390"/>
      <c r="EF69" s="390"/>
      <c r="EG69" s="390"/>
      <c r="EH69" s="390"/>
      <c r="EI69" s="390"/>
      <c r="EJ69" s="390"/>
      <c r="EK69" s="390"/>
      <c r="EL69" s="390"/>
      <c r="EM69" s="390"/>
      <c r="EN69" s="390"/>
      <c r="EO69" s="390"/>
      <c r="EP69" s="390"/>
      <c r="EQ69" s="390"/>
      <c r="ER69" s="390"/>
      <c r="ES69" s="390"/>
      <c r="ET69" s="390"/>
      <c r="EU69" s="390"/>
      <c r="EV69" s="390"/>
      <c r="EW69" s="390"/>
      <c r="EX69" s="390"/>
      <c r="EY69" s="390"/>
      <c r="EZ69" s="390"/>
      <c r="FA69" s="390"/>
      <c r="FB69" s="390"/>
      <c r="FC69" s="390"/>
      <c r="FD69" s="390"/>
      <c r="FE69" s="390"/>
      <c r="FF69" s="390"/>
      <c r="FG69" s="390"/>
      <c r="FH69" s="390"/>
      <c r="FI69" s="390"/>
      <c r="FJ69" s="390"/>
      <c r="FK69" s="390"/>
      <c r="FL69" s="390"/>
      <c r="FM69" s="390"/>
      <c r="FN69" s="390"/>
      <c r="FO69" s="390"/>
      <c r="FP69" s="390"/>
      <c r="FQ69" s="390"/>
      <c r="FR69" s="390"/>
      <c r="FS69" s="390"/>
      <c r="FT69" s="390"/>
      <c r="FU69" s="390"/>
      <c r="FV69" s="390"/>
      <c r="FW69" s="390"/>
      <c r="FX69" s="390"/>
      <c r="FY69" s="390"/>
      <c r="FZ69" s="390"/>
      <c r="GA69" s="390"/>
      <c r="GB69" s="390"/>
      <c r="GC69" s="390"/>
      <c r="GD69" s="390"/>
      <c r="GE69" s="390"/>
      <c r="GF69" s="390"/>
      <c r="GG69" s="390"/>
      <c r="GH69" s="390"/>
      <c r="GI69" s="390"/>
      <c r="GJ69" s="390"/>
      <c r="GK69" s="390"/>
      <c r="GL69" s="390"/>
      <c r="GM69" s="390"/>
      <c r="GN69" s="390"/>
      <c r="GO69" s="390"/>
      <c r="GP69" s="390"/>
      <c r="GQ69" s="390"/>
      <c r="GR69" s="390"/>
      <c r="GS69" s="390"/>
      <c r="GT69" s="390"/>
      <c r="GU69" s="390"/>
      <c r="GV69" s="390"/>
      <c r="GW69" s="390"/>
      <c r="GX69" s="390"/>
      <c r="GY69" s="390"/>
      <c r="GZ69" s="390"/>
      <c r="HA69" s="390"/>
      <c r="HB69" s="390"/>
      <c r="HC69" s="390"/>
      <c r="HD69" s="390"/>
      <c r="HE69" s="390"/>
      <c r="HF69" s="390"/>
      <c r="HG69" s="390"/>
      <c r="HH69" s="390"/>
      <c r="HI69" s="390"/>
      <c r="HJ69" s="390"/>
      <c r="HK69" s="390"/>
      <c r="HL69" s="390"/>
      <c r="HM69" s="390"/>
      <c r="HN69" s="390"/>
      <c r="HO69" s="390"/>
      <c r="HP69" s="390"/>
      <c r="HQ69" s="390"/>
      <c r="HR69" s="390"/>
      <c r="HS69" s="390"/>
      <c r="HT69" s="390"/>
      <c r="HU69" s="390"/>
      <c r="HV69" s="390"/>
      <c r="HW69" s="390"/>
      <c r="HX69" s="390"/>
      <c r="HY69" s="390"/>
      <c r="HZ69" s="390"/>
      <c r="IA69" s="390"/>
      <c r="IB69" s="390"/>
      <c r="IC69" s="390"/>
      <c r="ID69" s="390"/>
      <c r="IE69" s="390"/>
    </row>
    <row r="70" spans="1:239">
      <c r="A70" s="390"/>
      <c r="B70" s="390"/>
      <c r="C70" s="390"/>
      <c r="D70" s="390"/>
      <c r="E70" s="391"/>
      <c r="F70" s="392"/>
      <c r="G70" s="392"/>
      <c r="H70" s="392"/>
      <c r="I70" s="392"/>
      <c r="J70" s="392"/>
      <c r="K70" s="392"/>
      <c r="L70" s="392"/>
      <c r="M70" s="392"/>
      <c r="N70" s="392"/>
      <c r="O70" s="392"/>
      <c r="P70" s="392"/>
      <c r="Q70" s="392"/>
      <c r="R70" s="392"/>
      <c r="S70" s="392"/>
      <c r="T70" s="392"/>
      <c r="U70" s="392"/>
      <c r="V70" s="392"/>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0"/>
      <c r="AV70" s="390"/>
      <c r="AW70" s="390"/>
      <c r="AX70" s="390"/>
      <c r="AY70" s="390"/>
      <c r="AZ70" s="390"/>
      <c r="BA70" s="390"/>
      <c r="BB70" s="390"/>
      <c r="BC70" s="390"/>
      <c r="BD70" s="390"/>
      <c r="BE70" s="390"/>
      <c r="BF70" s="390"/>
      <c r="BG70" s="390"/>
      <c r="BH70" s="390"/>
      <c r="BI70" s="390"/>
      <c r="BJ70" s="390"/>
      <c r="BK70" s="390"/>
      <c r="BL70" s="390"/>
      <c r="BM70" s="390"/>
      <c r="BN70" s="390"/>
      <c r="BO70" s="390"/>
      <c r="BP70" s="390"/>
      <c r="BQ70" s="390"/>
      <c r="BR70" s="390"/>
      <c r="BS70" s="390"/>
      <c r="BT70" s="390"/>
      <c r="BU70" s="390"/>
      <c r="BV70" s="390"/>
      <c r="BW70" s="390"/>
      <c r="BX70" s="390"/>
      <c r="BY70" s="390"/>
      <c r="BZ70" s="390"/>
      <c r="CA70" s="390"/>
      <c r="CB70" s="390"/>
      <c r="CC70" s="390"/>
      <c r="CD70" s="390"/>
      <c r="CE70" s="390"/>
      <c r="CF70" s="390"/>
      <c r="CG70" s="390"/>
      <c r="CH70" s="390"/>
      <c r="CI70" s="390"/>
      <c r="CJ70" s="390"/>
      <c r="CK70" s="390"/>
      <c r="CL70" s="390"/>
      <c r="CM70" s="390"/>
      <c r="CN70" s="390"/>
      <c r="CO70" s="390"/>
      <c r="CP70" s="390"/>
      <c r="CQ70" s="390"/>
      <c r="CR70" s="390"/>
      <c r="CS70" s="390"/>
      <c r="CT70" s="390"/>
      <c r="CU70" s="390"/>
      <c r="CV70" s="390"/>
      <c r="CW70" s="390"/>
      <c r="CX70" s="390"/>
      <c r="CY70" s="390"/>
      <c r="CZ70" s="390"/>
      <c r="DA70" s="390"/>
      <c r="DB70" s="390"/>
      <c r="DC70" s="390"/>
      <c r="DD70" s="390"/>
      <c r="DE70" s="390"/>
      <c r="DF70" s="390"/>
      <c r="DG70" s="390"/>
      <c r="DH70" s="390"/>
      <c r="DI70" s="390"/>
      <c r="DJ70" s="390"/>
      <c r="DK70" s="390"/>
      <c r="DL70" s="390"/>
      <c r="DM70" s="390"/>
      <c r="DN70" s="390"/>
      <c r="DO70" s="390"/>
      <c r="DP70" s="390"/>
      <c r="DQ70" s="390"/>
      <c r="DR70" s="390"/>
      <c r="DS70" s="390"/>
      <c r="DT70" s="390"/>
      <c r="DU70" s="390"/>
      <c r="DV70" s="390"/>
      <c r="DW70" s="390"/>
      <c r="DX70" s="390"/>
      <c r="DY70" s="390"/>
      <c r="DZ70" s="390"/>
      <c r="EA70" s="390"/>
      <c r="EB70" s="390"/>
      <c r="EC70" s="390"/>
      <c r="ED70" s="390"/>
      <c r="EE70" s="390"/>
      <c r="EF70" s="390"/>
      <c r="EG70" s="390"/>
      <c r="EH70" s="390"/>
      <c r="EI70" s="390"/>
      <c r="EJ70" s="390"/>
      <c r="EK70" s="390"/>
      <c r="EL70" s="390"/>
      <c r="EM70" s="390"/>
      <c r="EN70" s="390"/>
      <c r="EO70" s="390"/>
      <c r="EP70" s="390"/>
      <c r="EQ70" s="390"/>
      <c r="ER70" s="390"/>
      <c r="ES70" s="390"/>
      <c r="ET70" s="390"/>
      <c r="EU70" s="390"/>
      <c r="EV70" s="390"/>
      <c r="EW70" s="390"/>
      <c r="EX70" s="390"/>
      <c r="EY70" s="390"/>
      <c r="EZ70" s="390"/>
      <c r="FA70" s="390"/>
      <c r="FB70" s="390"/>
      <c r="FC70" s="390"/>
      <c r="FD70" s="390"/>
      <c r="FE70" s="390"/>
      <c r="FF70" s="390"/>
      <c r="FG70" s="390"/>
      <c r="FH70" s="390"/>
      <c r="FI70" s="390"/>
      <c r="FJ70" s="390"/>
      <c r="FK70" s="390"/>
      <c r="FL70" s="390"/>
      <c r="FM70" s="390"/>
      <c r="FN70" s="390"/>
      <c r="FO70" s="390"/>
      <c r="FP70" s="390"/>
      <c r="FQ70" s="390"/>
      <c r="FR70" s="390"/>
      <c r="FS70" s="390"/>
      <c r="FT70" s="390"/>
      <c r="FU70" s="390"/>
      <c r="FV70" s="390"/>
      <c r="FW70" s="390"/>
      <c r="FX70" s="390"/>
      <c r="FY70" s="390"/>
      <c r="FZ70" s="390"/>
      <c r="GA70" s="390"/>
      <c r="GB70" s="390"/>
      <c r="GC70" s="390"/>
      <c r="GD70" s="390"/>
      <c r="GE70" s="390"/>
      <c r="GF70" s="390"/>
      <c r="GG70" s="390"/>
      <c r="GH70" s="390"/>
      <c r="GI70" s="390"/>
      <c r="GJ70" s="390"/>
      <c r="GK70" s="390"/>
      <c r="GL70" s="390"/>
      <c r="GM70" s="390"/>
      <c r="GN70" s="390"/>
      <c r="GO70" s="390"/>
      <c r="GP70" s="390"/>
      <c r="GQ70" s="390"/>
      <c r="GR70" s="390"/>
      <c r="GS70" s="390"/>
      <c r="GT70" s="390"/>
      <c r="GU70" s="390"/>
      <c r="GV70" s="390"/>
      <c r="GW70" s="390"/>
      <c r="GX70" s="390"/>
      <c r="GY70" s="390"/>
      <c r="GZ70" s="390"/>
      <c r="HA70" s="390"/>
      <c r="HB70" s="390"/>
      <c r="HC70" s="390"/>
      <c r="HD70" s="390"/>
      <c r="HE70" s="390"/>
      <c r="HF70" s="390"/>
      <c r="HG70" s="390"/>
      <c r="HH70" s="390"/>
      <c r="HI70" s="390"/>
      <c r="HJ70" s="390"/>
      <c r="HK70" s="390"/>
      <c r="HL70" s="390"/>
      <c r="HM70" s="390"/>
      <c r="HN70" s="390"/>
      <c r="HO70" s="390"/>
      <c r="HP70" s="390"/>
      <c r="HQ70" s="390"/>
      <c r="HR70" s="390"/>
      <c r="HS70" s="390"/>
      <c r="HT70" s="390"/>
      <c r="HU70" s="390"/>
      <c r="HV70" s="390"/>
      <c r="HW70" s="390"/>
      <c r="HX70" s="390"/>
      <c r="HY70" s="390"/>
      <c r="HZ70" s="390"/>
      <c r="IA70" s="390"/>
      <c r="IB70" s="390"/>
      <c r="IC70" s="390"/>
      <c r="ID70" s="390"/>
      <c r="IE70" s="390"/>
    </row>
    <row r="71" spans="1:239">
      <c r="A71" s="390"/>
      <c r="B71" s="390"/>
      <c r="C71" s="390"/>
      <c r="D71" s="390"/>
      <c r="E71" s="391"/>
      <c r="F71" s="392"/>
      <c r="G71" s="392"/>
      <c r="H71" s="392"/>
      <c r="I71" s="392"/>
      <c r="J71" s="392"/>
      <c r="K71" s="392"/>
      <c r="L71" s="392"/>
      <c r="M71" s="392"/>
      <c r="N71" s="392"/>
      <c r="O71" s="392"/>
      <c r="P71" s="392"/>
      <c r="Q71" s="392"/>
      <c r="R71" s="392"/>
      <c r="S71" s="392"/>
      <c r="T71" s="392"/>
      <c r="U71" s="392"/>
      <c r="V71" s="392"/>
      <c r="W71" s="390"/>
      <c r="X71" s="390"/>
      <c r="Y71" s="390"/>
      <c r="Z71" s="390"/>
      <c r="AA71" s="390"/>
      <c r="AB71" s="390"/>
      <c r="AC71" s="390"/>
      <c r="AD71" s="390"/>
      <c r="AE71" s="390"/>
      <c r="AF71" s="390"/>
      <c r="AG71" s="390"/>
      <c r="AH71" s="390"/>
      <c r="AI71" s="390"/>
      <c r="AJ71" s="390"/>
      <c r="AK71" s="390"/>
      <c r="AL71" s="390"/>
      <c r="AM71" s="390"/>
      <c r="AN71" s="390"/>
      <c r="AO71" s="390"/>
      <c r="AP71" s="390"/>
      <c r="AQ71" s="390"/>
      <c r="AR71" s="390"/>
      <c r="AS71" s="390"/>
      <c r="AT71" s="390"/>
      <c r="AU71" s="390"/>
      <c r="AV71" s="390"/>
      <c r="AW71" s="390"/>
      <c r="AX71" s="390"/>
      <c r="AY71" s="390"/>
      <c r="AZ71" s="390"/>
      <c r="BA71" s="390"/>
      <c r="BB71" s="390"/>
      <c r="BC71" s="390"/>
      <c r="BD71" s="390"/>
      <c r="BE71" s="390"/>
      <c r="BF71" s="390"/>
      <c r="BG71" s="390"/>
      <c r="BH71" s="390"/>
      <c r="BI71" s="390"/>
      <c r="BJ71" s="390"/>
      <c r="BK71" s="390"/>
      <c r="BL71" s="390"/>
      <c r="BM71" s="390"/>
      <c r="BN71" s="390"/>
      <c r="BO71" s="390"/>
      <c r="BP71" s="390"/>
      <c r="BQ71" s="390"/>
      <c r="BR71" s="390"/>
      <c r="BS71" s="390"/>
      <c r="BT71" s="390"/>
      <c r="BU71" s="390"/>
      <c r="BV71" s="390"/>
      <c r="BW71" s="390"/>
      <c r="BX71" s="390"/>
      <c r="BY71" s="390"/>
      <c r="BZ71" s="390"/>
      <c r="CA71" s="390"/>
      <c r="CB71" s="390"/>
      <c r="CC71" s="390"/>
      <c r="CD71" s="390"/>
      <c r="CE71" s="390"/>
      <c r="CF71" s="390"/>
      <c r="CG71" s="390"/>
      <c r="CH71" s="390"/>
      <c r="CI71" s="390"/>
      <c r="CJ71" s="390"/>
      <c r="CK71" s="390"/>
      <c r="CL71" s="390"/>
      <c r="CM71" s="390"/>
      <c r="CN71" s="390"/>
      <c r="CO71" s="390"/>
      <c r="CP71" s="390"/>
      <c r="CQ71" s="390"/>
      <c r="CR71" s="390"/>
      <c r="CS71" s="390"/>
      <c r="CT71" s="390"/>
      <c r="CU71" s="390"/>
      <c r="CV71" s="390"/>
      <c r="CW71" s="390"/>
      <c r="CX71" s="390"/>
      <c r="CY71" s="390"/>
      <c r="CZ71" s="390"/>
      <c r="DA71" s="390"/>
      <c r="DB71" s="390"/>
      <c r="DC71" s="390"/>
      <c r="DD71" s="390"/>
      <c r="DE71" s="390"/>
      <c r="DF71" s="390"/>
      <c r="DG71" s="390"/>
      <c r="DH71" s="390"/>
      <c r="DI71" s="390"/>
      <c r="DJ71" s="390"/>
      <c r="DK71" s="390"/>
      <c r="DL71" s="390"/>
      <c r="DM71" s="390"/>
      <c r="DN71" s="390"/>
      <c r="DO71" s="390"/>
      <c r="DP71" s="390"/>
      <c r="DQ71" s="390"/>
      <c r="DR71" s="390"/>
      <c r="DS71" s="390"/>
      <c r="DT71" s="390"/>
      <c r="DU71" s="390"/>
      <c r="DV71" s="390"/>
      <c r="DW71" s="390"/>
      <c r="DX71" s="390"/>
      <c r="DY71" s="390"/>
      <c r="DZ71" s="390"/>
      <c r="EA71" s="390"/>
      <c r="EB71" s="390"/>
      <c r="EC71" s="390"/>
      <c r="ED71" s="390"/>
      <c r="EE71" s="390"/>
      <c r="EF71" s="390"/>
      <c r="EG71" s="390"/>
      <c r="EH71" s="390"/>
      <c r="EI71" s="390"/>
      <c r="EJ71" s="390"/>
      <c r="EK71" s="390"/>
      <c r="EL71" s="390"/>
      <c r="EM71" s="390"/>
      <c r="EN71" s="390"/>
      <c r="EO71" s="390"/>
      <c r="EP71" s="390"/>
      <c r="EQ71" s="390"/>
      <c r="ER71" s="390"/>
      <c r="ES71" s="390"/>
      <c r="ET71" s="390"/>
      <c r="EU71" s="390"/>
      <c r="EV71" s="390"/>
      <c r="EW71" s="390"/>
      <c r="EX71" s="390"/>
      <c r="EY71" s="390"/>
      <c r="EZ71" s="390"/>
      <c r="FA71" s="390"/>
      <c r="FB71" s="390"/>
      <c r="FC71" s="390"/>
      <c r="FD71" s="390"/>
      <c r="FE71" s="390"/>
      <c r="FF71" s="390"/>
      <c r="FG71" s="390"/>
      <c r="FH71" s="390"/>
      <c r="FI71" s="390"/>
      <c r="FJ71" s="390"/>
      <c r="FK71" s="390"/>
      <c r="FL71" s="390"/>
      <c r="FM71" s="390"/>
      <c r="FN71" s="390"/>
      <c r="FO71" s="390"/>
      <c r="FP71" s="390"/>
      <c r="FQ71" s="390"/>
      <c r="FR71" s="390"/>
      <c r="FS71" s="390"/>
      <c r="FT71" s="390"/>
      <c r="FU71" s="390"/>
      <c r="FV71" s="390"/>
      <c r="FW71" s="390"/>
      <c r="FX71" s="390"/>
      <c r="FY71" s="390"/>
      <c r="FZ71" s="390"/>
      <c r="GA71" s="390"/>
      <c r="GB71" s="390"/>
      <c r="GC71" s="390"/>
      <c r="GD71" s="390"/>
      <c r="GE71" s="390"/>
      <c r="GF71" s="390"/>
      <c r="GG71" s="390"/>
      <c r="GH71" s="390"/>
      <c r="GI71" s="390"/>
      <c r="GJ71" s="390"/>
      <c r="GK71" s="390"/>
      <c r="GL71" s="390"/>
      <c r="GM71" s="390"/>
      <c r="GN71" s="390"/>
      <c r="GO71" s="390"/>
      <c r="GP71" s="390"/>
      <c r="GQ71" s="390"/>
      <c r="GR71" s="390"/>
      <c r="GS71" s="390"/>
      <c r="GT71" s="390"/>
      <c r="GU71" s="390"/>
      <c r="GV71" s="390"/>
      <c r="GW71" s="390"/>
      <c r="GX71" s="390"/>
      <c r="GY71" s="390"/>
      <c r="GZ71" s="390"/>
      <c r="HA71" s="390"/>
      <c r="HB71" s="390"/>
      <c r="HC71" s="390"/>
      <c r="HD71" s="390"/>
      <c r="HE71" s="390"/>
      <c r="HF71" s="390"/>
      <c r="HG71" s="390"/>
      <c r="HH71" s="390"/>
      <c r="HI71" s="390"/>
      <c r="HJ71" s="390"/>
      <c r="HK71" s="390"/>
      <c r="HL71" s="390"/>
      <c r="HM71" s="390"/>
      <c r="HN71" s="390"/>
      <c r="HO71" s="390"/>
      <c r="HP71" s="390"/>
      <c r="HQ71" s="390"/>
      <c r="HR71" s="390"/>
      <c r="HS71" s="390"/>
      <c r="HT71" s="390"/>
      <c r="HU71" s="390"/>
      <c r="HV71" s="390"/>
      <c r="HW71" s="390"/>
      <c r="HX71" s="390"/>
      <c r="HY71" s="390"/>
      <c r="HZ71" s="390"/>
      <c r="IA71" s="390"/>
      <c r="IB71" s="390"/>
      <c r="IC71" s="390"/>
      <c r="ID71" s="390"/>
      <c r="IE71" s="390"/>
    </row>
    <row r="72" spans="1:239">
      <c r="A72" s="390"/>
      <c r="B72" s="390"/>
      <c r="C72" s="390"/>
      <c r="D72" s="390"/>
      <c r="E72" s="391"/>
      <c r="F72" s="392"/>
      <c r="G72" s="392"/>
      <c r="H72" s="392"/>
      <c r="I72" s="392"/>
      <c r="J72" s="392"/>
      <c r="K72" s="392"/>
      <c r="L72" s="392"/>
      <c r="M72" s="392"/>
      <c r="N72" s="392"/>
      <c r="O72" s="392"/>
      <c r="P72" s="392"/>
      <c r="Q72" s="392"/>
      <c r="R72" s="392"/>
      <c r="S72" s="392"/>
      <c r="T72" s="392"/>
      <c r="U72" s="392"/>
      <c r="V72" s="392"/>
      <c r="W72" s="390"/>
      <c r="X72" s="390"/>
      <c r="Y72" s="390"/>
      <c r="Z72" s="390"/>
      <c r="AA72" s="390"/>
      <c r="AB72" s="390"/>
      <c r="AC72" s="390"/>
      <c r="AD72" s="390"/>
      <c r="AE72" s="390"/>
      <c r="AF72" s="390"/>
      <c r="AG72" s="390"/>
      <c r="AH72" s="390"/>
      <c r="AI72" s="390"/>
      <c r="AJ72" s="390"/>
      <c r="AK72" s="390"/>
      <c r="AL72" s="390"/>
      <c r="AM72" s="390"/>
      <c r="AN72" s="390"/>
      <c r="AO72" s="390"/>
      <c r="AP72" s="390"/>
      <c r="AQ72" s="390"/>
      <c r="AR72" s="390"/>
      <c r="AS72" s="390"/>
      <c r="AT72" s="390"/>
      <c r="AU72" s="390"/>
      <c r="AV72" s="390"/>
      <c r="AW72" s="390"/>
      <c r="AX72" s="390"/>
      <c r="AY72" s="390"/>
      <c r="AZ72" s="390"/>
      <c r="BA72" s="390"/>
      <c r="BB72" s="390"/>
      <c r="BC72" s="390"/>
      <c r="BD72" s="390"/>
      <c r="BE72" s="390"/>
      <c r="BF72" s="390"/>
      <c r="BG72" s="390"/>
      <c r="BH72" s="390"/>
      <c r="BI72" s="390"/>
      <c r="BJ72" s="390"/>
      <c r="BK72" s="390"/>
      <c r="BL72" s="390"/>
      <c r="BM72" s="390"/>
      <c r="BN72" s="390"/>
      <c r="BO72" s="390"/>
      <c r="BP72" s="390"/>
      <c r="BQ72" s="390"/>
      <c r="BR72" s="390"/>
      <c r="BS72" s="390"/>
      <c r="BT72" s="390"/>
      <c r="BU72" s="390"/>
      <c r="BV72" s="390"/>
      <c r="BW72" s="390"/>
      <c r="BX72" s="390"/>
      <c r="BY72" s="390"/>
      <c r="BZ72" s="390"/>
      <c r="CA72" s="390"/>
      <c r="CB72" s="390"/>
      <c r="CC72" s="390"/>
      <c r="CD72" s="390"/>
      <c r="CE72" s="390"/>
      <c r="CF72" s="390"/>
      <c r="CG72" s="390"/>
      <c r="CH72" s="390"/>
      <c r="CI72" s="390"/>
      <c r="CJ72" s="390"/>
      <c r="CK72" s="390"/>
      <c r="CL72" s="390"/>
      <c r="CM72" s="390"/>
      <c r="CN72" s="390"/>
      <c r="CO72" s="390"/>
      <c r="CP72" s="390"/>
      <c r="CQ72" s="390"/>
      <c r="CR72" s="390"/>
      <c r="CS72" s="390"/>
      <c r="CT72" s="390"/>
      <c r="CU72" s="390"/>
      <c r="CV72" s="390"/>
      <c r="CW72" s="390"/>
      <c r="CX72" s="390"/>
      <c r="CY72" s="390"/>
      <c r="CZ72" s="390"/>
      <c r="DA72" s="390"/>
      <c r="DB72" s="390"/>
      <c r="DC72" s="390"/>
      <c r="DD72" s="390"/>
      <c r="DE72" s="390"/>
      <c r="DF72" s="390"/>
      <c r="DG72" s="390"/>
      <c r="DH72" s="390"/>
      <c r="DI72" s="390"/>
      <c r="DJ72" s="390"/>
      <c r="DK72" s="390"/>
      <c r="DL72" s="390"/>
      <c r="DM72" s="390"/>
      <c r="DN72" s="390"/>
      <c r="DO72" s="390"/>
      <c r="DP72" s="390"/>
      <c r="DQ72" s="390"/>
      <c r="DR72" s="390"/>
      <c r="DS72" s="390"/>
      <c r="DT72" s="390"/>
      <c r="DU72" s="390"/>
      <c r="DV72" s="390"/>
      <c r="DW72" s="390"/>
      <c r="DX72" s="390"/>
      <c r="DY72" s="390"/>
      <c r="DZ72" s="390"/>
      <c r="EA72" s="390"/>
      <c r="EB72" s="390"/>
      <c r="EC72" s="390"/>
      <c r="ED72" s="390"/>
      <c r="EE72" s="390"/>
      <c r="EF72" s="390"/>
      <c r="EG72" s="390"/>
      <c r="EH72" s="390"/>
      <c r="EI72" s="390"/>
      <c r="EJ72" s="390"/>
      <c r="EK72" s="390"/>
      <c r="EL72" s="390"/>
      <c r="EM72" s="390"/>
      <c r="EN72" s="390"/>
      <c r="EO72" s="390"/>
      <c r="EP72" s="390"/>
      <c r="EQ72" s="390"/>
      <c r="ER72" s="390"/>
      <c r="ES72" s="390"/>
      <c r="ET72" s="390"/>
      <c r="EU72" s="390"/>
      <c r="EV72" s="390"/>
      <c r="EW72" s="390"/>
      <c r="EX72" s="390"/>
      <c r="EY72" s="390"/>
      <c r="EZ72" s="390"/>
      <c r="FA72" s="390"/>
      <c r="FB72" s="390"/>
      <c r="FC72" s="390"/>
      <c r="FD72" s="390"/>
      <c r="FE72" s="390"/>
      <c r="FF72" s="390"/>
      <c r="FG72" s="390"/>
      <c r="FH72" s="390"/>
      <c r="FI72" s="390"/>
      <c r="FJ72" s="390"/>
      <c r="FK72" s="390"/>
      <c r="FL72" s="390"/>
      <c r="FM72" s="390"/>
      <c r="FN72" s="390"/>
      <c r="FO72" s="390"/>
      <c r="FP72" s="390"/>
      <c r="FQ72" s="390"/>
      <c r="FR72" s="390"/>
      <c r="FS72" s="390"/>
      <c r="FT72" s="390"/>
      <c r="FU72" s="390"/>
      <c r="FV72" s="390"/>
      <c r="FW72" s="390"/>
      <c r="FX72" s="390"/>
      <c r="FY72" s="390"/>
      <c r="FZ72" s="390"/>
      <c r="GA72" s="390"/>
      <c r="GB72" s="390"/>
      <c r="GC72" s="390"/>
      <c r="GD72" s="390"/>
      <c r="GE72" s="390"/>
      <c r="GF72" s="390"/>
      <c r="GG72" s="390"/>
      <c r="GH72" s="390"/>
      <c r="GI72" s="390"/>
      <c r="GJ72" s="390"/>
      <c r="GK72" s="390"/>
      <c r="GL72" s="390"/>
      <c r="GM72" s="390"/>
      <c r="GN72" s="390"/>
      <c r="GO72" s="390"/>
      <c r="GP72" s="390"/>
      <c r="GQ72" s="390"/>
      <c r="GR72" s="390"/>
      <c r="GS72" s="390"/>
      <c r="GT72" s="390"/>
      <c r="GU72" s="390"/>
      <c r="GV72" s="390"/>
      <c r="GW72" s="390"/>
      <c r="GX72" s="390"/>
      <c r="GY72" s="390"/>
      <c r="GZ72" s="390"/>
      <c r="HA72" s="390"/>
      <c r="HB72" s="390"/>
      <c r="HC72" s="390"/>
      <c r="HD72" s="390"/>
      <c r="HE72" s="390"/>
      <c r="HF72" s="390"/>
      <c r="HG72" s="390"/>
      <c r="HH72" s="390"/>
      <c r="HI72" s="390"/>
      <c r="HJ72" s="390"/>
      <c r="HK72" s="390"/>
      <c r="HL72" s="390"/>
      <c r="HM72" s="390"/>
      <c r="HN72" s="390"/>
      <c r="HO72" s="390"/>
      <c r="HP72" s="390"/>
      <c r="HQ72" s="390"/>
      <c r="HR72" s="390"/>
      <c r="HS72" s="390"/>
      <c r="HT72" s="390"/>
      <c r="HU72" s="390"/>
      <c r="HV72" s="390"/>
      <c r="HW72" s="390"/>
      <c r="HX72" s="390"/>
      <c r="HY72" s="390"/>
      <c r="HZ72" s="390"/>
      <c r="IA72" s="390"/>
      <c r="IB72" s="390"/>
      <c r="IC72" s="390"/>
      <c r="ID72" s="390"/>
      <c r="IE72" s="390"/>
    </row>
  </sheetData>
  <mergeCells count="40">
    <mergeCell ref="A1:V1"/>
    <mergeCell ref="C2:E2"/>
    <mergeCell ref="F2:J2"/>
    <mergeCell ref="K2:P2"/>
    <mergeCell ref="T2:U2"/>
    <mergeCell ref="C3:D3"/>
    <mergeCell ref="F3:H3"/>
    <mergeCell ref="M3:O3"/>
    <mergeCell ref="A12:B12"/>
    <mergeCell ref="A13:B13"/>
    <mergeCell ref="A26:B26"/>
    <mergeCell ref="A30:B30"/>
    <mergeCell ref="A31:B31"/>
    <mergeCell ref="A34:B34"/>
    <mergeCell ref="A35:B35"/>
    <mergeCell ref="A39:B39"/>
    <mergeCell ref="A40:B40"/>
    <mergeCell ref="A43:B43"/>
    <mergeCell ref="A44:B44"/>
    <mergeCell ref="A45:V45"/>
    <mergeCell ref="A2:A4"/>
    <mergeCell ref="A5:A11"/>
    <mergeCell ref="A14:A25"/>
    <mergeCell ref="A27:A29"/>
    <mergeCell ref="A32:A33"/>
    <mergeCell ref="A36:A38"/>
    <mergeCell ref="A41:A42"/>
    <mergeCell ref="B2:B4"/>
    <mergeCell ref="E3:E4"/>
    <mergeCell ref="I3:I4"/>
    <mergeCell ref="J3:J4"/>
    <mergeCell ref="K3:K4"/>
    <mergeCell ref="L3:L4"/>
    <mergeCell ref="P3:P4"/>
    <mergeCell ref="Q2:Q4"/>
    <mergeCell ref="R2:R4"/>
    <mergeCell ref="S2:S4"/>
    <mergeCell ref="T3:T4"/>
    <mergeCell ref="U3:U4"/>
    <mergeCell ref="V2:V4"/>
  </mergeCells>
  <pageMargins left="0.751388888888889" right="0.751388888888889" top="1" bottom="1" header="0.511805555555556" footer="0.511805555555556"/>
  <pageSetup paperSize="9" scale="5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1:Y20"/>
  <sheetViews>
    <sheetView workbookViewId="0">
      <selection activeCell="E31" sqref="E31"/>
    </sheetView>
  </sheetViews>
  <sheetFormatPr defaultColWidth="9" defaultRowHeight="14.25"/>
  <cols>
    <col min="1" max="1" width="3.875" customWidth="1"/>
    <col min="2" max="4" width="16" customWidth="1"/>
    <col min="5" max="7" width="13.75" customWidth="1"/>
    <col min="8" max="10" width="8.375" customWidth="1"/>
    <col min="11" max="13" width="17.125" customWidth="1"/>
    <col min="14" max="16" width="11.5" customWidth="1"/>
    <col min="17" max="19" width="9.375" customWidth="1"/>
    <col min="20" max="23" width="11.5" customWidth="1"/>
    <col min="24" max="24" width="9.375" customWidth="1"/>
    <col min="25" max="25" width="8.375" customWidth="1"/>
  </cols>
  <sheetData>
    <row r="1" ht="21.95" customHeight="1" spans="1:25">
      <c r="A1" s="295" t="s">
        <v>233</v>
      </c>
      <c r="B1" s="296"/>
      <c r="C1" s="296"/>
      <c r="D1" s="296"/>
      <c r="E1" s="296"/>
      <c r="F1" s="296"/>
      <c r="G1" s="296"/>
      <c r="H1" s="296"/>
      <c r="I1" s="296"/>
      <c r="J1" s="296"/>
      <c r="K1" s="296"/>
      <c r="L1" s="296"/>
      <c r="M1" s="296"/>
      <c r="N1" s="296"/>
      <c r="O1" s="296"/>
      <c r="P1" s="296"/>
      <c r="Q1" s="296"/>
      <c r="R1" s="296"/>
      <c r="S1" s="296"/>
      <c r="T1" s="296"/>
      <c r="U1" s="296"/>
      <c r="V1" s="296"/>
      <c r="W1" s="296"/>
      <c r="X1" s="296"/>
      <c r="Y1" s="313"/>
    </row>
    <row r="2" spans="1:25">
      <c r="A2" s="297" t="s">
        <v>234</v>
      </c>
      <c r="B2" s="298" t="s">
        <v>235</v>
      </c>
      <c r="C2" s="299"/>
      <c r="D2" s="299"/>
      <c r="E2" s="298" t="s">
        <v>236</v>
      </c>
      <c r="F2" s="299"/>
      <c r="G2" s="299"/>
      <c r="H2" s="298" t="s">
        <v>237</v>
      </c>
      <c r="I2" s="299"/>
      <c r="J2" s="299"/>
      <c r="K2" s="308" t="s">
        <v>238</v>
      </c>
      <c r="L2" s="308"/>
      <c r="M2" s="308"/>
      <c r="N2" s="298" t="s">
        <v>239</v>
      </c>
      <c r="O2" s="298"/>
      <c r="P2" s="298"/>
      <c r="Q2" s="298" t="s">
        <v>240</v>
      </c>
      <c r="R2" s="298"/>
      <c r="S2" s="298"/>
      <c r="T2" s="298" t="s">
        <v>241</v>
      </c>
      <c r="U2" s="298"/>
      <c r="V2" s="298"/>
      <c r="W2" s="298" t="s">
        <v>242</v>
      </c>
      <c r="X2" s="298"/>
      <c r="Y2" s="314"/>
    </row>
    <row r="3" spans="1:25">
      <c r="A3" s="300"/>
      <c r="B3" s="301" t="s">
        <v>243</v>
      </c>
      <c r="C3" s="301" t="s">
        <v>244</v>
      </c>
      <c r="D3" s="301" t="s">
        <v>245</v>
      </c>
      <c r="E3" s="301" t="s">
        <v>243</v>
      </c>
      <c r="F3" s="301" t="s">
        <v>244</v>
      </c>
      <c r="G3" s="301" t="s">
        <v>245</v>
      </c>
      <c r="H3" s="301" t="s">
        <v>243</v>
      </c>
      <c r="I3" s="301" t="s">
        <v>244</v>
      </c>
      <c r="J3" s="301" t="s">
        <v>245</v>
      </c>
      <c r="K3" s="301" t="s">
        <v>243</v>
      </c>
      <c r="L3" s="301" t="s">
        <v>244</v>
      </c>
      <c r="M3" s="301" t="s">
        <v>245</v>
      </c>
      <c r="N3" s="301" t="s">
        <v>243</v>
      </c>
      <c r="O3" s="301" t="s">
        <v>244</v>
      </c>
      <c r="P3" s="301" t="s">
        <v>245</v>
      </c>
      <c r="Q3" s="301" t="s">
        <v>243</v>
      </c>
      <c r="R3" s="301" t="s">
        <v>244</v>
      </c>
      <c r="S3" s="301" t="s">
        <v>245</v>
      </c>
      <c r="T3" s="301" t="s">
        <v>243</v>
      </c>
      <c r="U3" s="301" t="s">
        <v>244</v>
      </c>
      <c r="V3" s="301" t="s">
        <v>245</v>
      </c>
      <c r="W3" s="301" t="s">
        <v>243</v>
      </c>
      <c r="X3" s="301" t="s">
        <v>244</v>
      </c>
      <c r="Y3" s="315" t="s">
        <v>245</v>
      </c>
    </row>
    <row r="4" spans="1:25">
      <c r="A4" s="300">
        <v>1</v>
      </c>
      <c r="B4" s="302">
        <v>116050</v>
      </c>
      <c r="C4" s="302">
        <v>116050</v>
      </c>
      <c r="D4" s="302">
        <v>116050</v>
      </c>
      <c r="E4" s="303">
        <v>9747.5</v>
      </c>
      <c r="F4" s="303">
        <v>9747.5</v>
      </c>
      <c r="G4" s="302">
        <v>9600.5</v>
      </c>
      <c r="H4" s="303">
        <v>6.1</v>
      </c>
      <c r="I4" s="303">
        <v>6.9</v>
      </c>
      <c r="J4" s="309">
        <v>4.69</v>
      </c>
      <c r="K4" s="310">
        <v>1821160</v>
      </c>
      <c r="L4" s="303">
        <v>1865229.81209934</v>
      </c>
      <c r="M4" s="311">
        <v>1721160</v>
      </c>
      <c r="N4" s="303">
        <v>112.91192</v>
      </c>
      <c r="O4" s="303">
        <f t="shared" ref="O4:O15" si="0">L4*0.62819719903/10000</f>
        <v>117.173214350806</v>
      </c>
      <c r="P4" s="302">
        <v>109.07354</v>
      </c>
      <c r="Q4" s="310">
        <v>32.923</v>
      </c>
      <c r="R4" s="310">
        <v>32.923</v>
      </c>
      <c r="S4" s="310">
        <v>32.923</v>
      </c>
      <c r="T4" s="303">
        <v>112.91192</v>
      </c>
      <c r="U4" s="303">
        <f t="shared" ref="U4:U15" si="1">O4</f>
        <v>117.173214350806</v>
      </c>
      <c r="V4" s="302">
        <v>109.07354</v>
      </c>
      <c r="W4" s="303">
        <f>T4/H4</f>
        <v>18.5101508196721</v>
      </c>
      <c r="X4" s="303">
        <f t="shared" ref="X4:Y4" si="2">U4/I4</f>
        <v>16.9816252682327</v>
      </c>
      <c r="Y4" s="316">
        <f t="shared" si="2"/>
        <v>23.256618336887</v>
      </c>
    </row>
    <row r="5" spans="1:25">
      <c r="A5" s="300">
        <v>2</v>
      </c>
      <c r="B5" s="302">
        <v>116050</v>
      </c>
      <c r="C5" s="302">
        <v>116050</v>
      </c>
      <c r="D5" s="302">
        <v>116050</v>
      </c>
      <c r="E5" s="303">
        <v>9747.5</v>
      </c>
      <c r="F5" s="303">
        <v>9747.5</v>
      </c>
      <c r="G5" s="302">
        <v>9600.5</v>
      </c>
      <c r="H5" s="303">
        <v>1.6</v>
      </c>
      <c r="I5" s="303">
        <v>2.2</v>
      </c>
      <c r="J5" s="309">
        <v>1.45</v>
      </c>
      <c r="K5" s="303">
        <v>1468374.77409934</v>
      </c>
      <c r="L5" s="303">
        <v>1468374.77409934</v>
      </c>
      <c r="M5" s="311">
        <v>1871415</v>
      </c>
      <c r="N5" s="303">
        <v>91.0392359941591</v>
      </c>
      <c r="O5" s="303">
        <f t="shared" si="0"/>
        <v>92.2428920215514</v>
      </c>
      <c r="P5" s="302">
        <v>116.037217</v>
      </c>
      <c r="Q5" s="310">
        <v>32.923</v>
      </c>
      <c r="R5" s="310">
        <v>32.923</v>
      </c>
      <c r="S5" s="310">
        <v>32.923</v>
      </c>
      <c r="T5" s="303">
        <v>91.0392359941591</v>
      </c>
      <c r="U5" s="303">
        <f t="shared" si="1"/>
        <v>92.2428920215514</v>
      </c>
      <c r="V5" s="302">
        <v>116.037217</v>
      </c>
      <c r="W5" s="303">
        <f t="shared" ref="W5:Y5" si="3">T5/H5</f>
        <v>56.8995224963494</v>
      </c>
      <c r="X5" s="303">
        <f t="shared" si="3"/>
        <v>41.9285872825234</v>
      </c>
      <c r="Y5" s="316">
        <f t="shared" si="3"/>
        <v>80.0256668965517</v>
      </c>
    </row>
    <row r="6" spans="1:25">
      <c r="A6" s="300">
        <v>3</v>
      </c>
      <c r="B6" s="302">
        <v>116050</v>
      </c>
      <c r="C6" s="302">
        <v>116050</v>
      </c>
      <c r="D6" s="302">
        <v>116050</v>
      </c>
      <c r="E6" s="303">
        <v>9747.5</v>
      </c>
      <c r="F6" s="303">
        <v>9747.5</v>
      </c>
      <c r="G6" s="302">
        <v>9600.5</v>
      </c>
      <c r="H6" s="303">
        <v>6.3</v>
      </c>
      <c r="I6" s="303">
        <v>7.6</v>
      </c>
      <c r="J6" s="309">
        <v>5.21</v>
      </c>
      <c r="K6" s="310">
        <v>1811160</v>
      </c>
      <c r="L6" s="303">
        <v>1923389.94009934</v>
      </c>
      <c r="M6" s="311">
        <v>1689870</v>
      </c>
      <c r="N6" s="303">
        <v>112.29192</v>
      </c>
      <c r="O6" s="303">
        <f t="shared" si="0"/>
        <v>120.826817301288</v>
      </c>
      <c r="P6" s="302">
        <v>97.353024</v>
      </c>
      <c r="Q6" s="310">
        <v>32.923</v>
      </c>
      <c r="R6" s="310">
        <v>32.923</v>
      </c>
      <c r="S6" s="310">
        <v>32.923</v>
      </c>
      <c r="T6" s="303">
        <v>112.29192</v>
      </c>
      <c r="U6" s="303">
        <f t="shared" si="1"/>
        <v>120.826817301288</v>
      </c>
      <c r="V6" s="302">
        <v>97.353024</v>
      </c>
      <c r="W6" s="303">
        <f t="shared" ref="W6:Y6" si="4">T6/H6</f>
        <v>17.8241142857143</v>
      </c>
      <c r="X6" s="303">
        <f t="shared" si="4"/>
        <v>15.8982654343801</v>
      </c>
      <c r="Y6" s="316">
        <f t="shared" si="4"/>
        <v>18.6858011516315</v>
      </c>
    </row>
    <row r="7" spans="1:25">
      <c r="A7" s="300">
        <v>4</v>
      </c>
      <c r="B7" s="302">
        <v>116050</v>
      </c>
      <c r="C7" s="302">
        <v>116050</v>
      </c>
      <c r="D7" s="302">
        <v>116050</v>
      </c>
      <c r="E7" s="303">
        <v>9747.5</v>
      </c>
      <c r="F7" s="303">
        <v>9747.5</v>
      </c>
      <c r="G7" s="302">
        <v>9600.5</v>
      </c>
      <c r="H7" s="303">
        <v>6.4</v>
      </c>
      <c r="I7" s="303">
        <v>2.4</v>
      </c>
      <c r="J7" s="309">
        <v>6.9</v>
      </c>
      <c r="K7" s="303">
        <v>1820571</v>
      </c>
      <c r="L7" s="303">
        <v>1498367.75799934</v>
      </c>
      <c r="M7" s="311">
        <v>1387325</v>
      </c>
      <c r="N7" s="303">
        <v>112.875402</v>
      </c>
      <c r="O7" s="303">
        <f t="shared" si="0"/>
        <v>94.1270428692046</v>
      </c>
      <c r="P7" s="302">
        <v>92.129797</v>
      </c>
      <c r="Q7" s="310">
        <v>32.923</v>
      </c>
      <c r="R7" s="310">
        <v>32.923</v>
      </c>
      <c r="S7" s="310">
        <v>32.923</v>
      </c>
      <c r="T7" s="303">
        <v>112.875402</v>
      </c>
      <c r="U7" s="303">
        <f t="shared" si="1"/>
        <v>94.1270428692046</v>
      </c>
      <c r="V7" s="302">
        <v>92.129797</v>
      </c>
      <c r="W7" s="303">
        <f t="shared" ref="W7:Y7" si="5">T7/H7</f>
        <v>17.6367815625</v>
      </c>
      <c r="X7" s="303">
        <f t="shared" si="5"/>
        <v>39.2196011955019</v>
      </c>
      <c r="Y7" s="316">
        <f t="shared" si="5"/>
        <v>13.3521444927536</v>
      </c>
    </row>
    <row r="8" spans="1:25">
      <c r="A8" s="300">
        <v>5</v>
      </c>
      <c r="B8" s="302">
        <v>116050</v>
      </c>
      <c r="C8" s="302">
        <v>116050</v>
      </c>
      <c r="D8" s="302">
        <v>116050</v>
      </c>
      <c r="E8" s="303">
        <v>9747.5</v>
      </c>
      <c r="F8" s="303">
        <v>9747.5</v>
      </c>
      <c r="G8" s="302">
        <v>9600.5</v>
      </c>
      <c r="H8" s="303">
        <v>6.3</v>
      </c>
      <c r="I8" s="303">
        <v>0.6</v>
      </c>
      <c r="J8" s="309">
        <v>7.4</v>
      </c>
      <c r="K8" s="310">
        <v>1811160</v>
      </c>
      <c r="L8" s="303">
        <v>1331746.62209934</v>
      </c>
      <c r="M8" s="311">
        <v>2533635</v>
      </c>
      <c r="N8" s="303">
        <v>112.29192</v>
      </c>
      <c r="O8" s="303">
        <f t="shared" si="0"/>
        <v>83.6599497820469</v>
      </c>
      <c r="P8" s="302">
        <v>146.61382</v>
      </c>
      <c r="Q8" s="310">
        <v>32.923</v>
      </c>
      <c r="R8" s="310">
        <v>32.923</v>
      </c>
      <c r="S8" s="310">
        <v>32.923</v>
      </c>
      <c r="T8" s="303">
        <v>112.29192</v>
      </c>
      <c r="U8" s="303">
        <f t="shared" si="1"/>
        <v>83.6599497820469</v>
      </c>
      <c r="V8" s="302">
        <v>146.61382</v>
      </c>
      <c r="W8" s="303">
        <f t="shared" ref="W8:Y8" si="6">T8/H8</f>
        <v>17.8241142857143</v>
      </c>
      <c r="X8" s="303">
        <f t="shared" si="6"/>
        <v>139.433249636745</v>
      </c>
      <c r="Y8" s="316">
        <f t="shared" si="6"/>
        <v>19.8126783783784</v>
      </c>
    </row>
    <row r="9" spans="1:25">
      <c r="A9" s="300">
        <v>6</v>
      </c>
      <c r="B9" s="302">
        <v>116050</v>
      </c>
      <c r="C9" s="302">
        <v>116050</v>
      </c>
      <c r="D9" s="302">
        <v>116050</v>
      </c>
      <c r="E9" s="303">
        <v>9747.5</v>
      </c>
      <c r="F9" s="303">
        <v>9747.5</v>
      </c>
      <c r="G9" s="302">
        <v>9600.5</v>
      </c>
      <c r="H9" s="303">
        <v>2.9</v>
      </c>
      <c r="I9" s="303">
        <v>2.43</v>
      </c>
      <c r="J9" s="309">
        <v>3</v>
      </c>
      <c r="K9" s="303">
        <v>1659374.77409934</v>
      </c>
      <c r="L9" s="303">
        <v>1499367.75799934</v>
      </c>
      <c r="M9" s="311">
        <v>1635865</v>
      </c>
      <c r="N9" s="303">
        <v>102.881235994159</v>
      </c>
      <c r="O9" s="303">
        <f t="shared" si="0"/>
        <v>94.1898625891076</v>
      </c>
      <c r="P9" s="302">
        <v>109.125427</v>
      </c>
      <c r="Q9" s="310">
        <v>32.923</v>
      </c>
      <c r="R9" s="310">
        <v>32.923</v>
      </c>
      <c r="S9" s="310">
        <v>32.923</v>
      </c>
      <c r="T9" s="303">
        <v>102.881235994159</v>
      </c>
      <c r="U9" s="303">
        <f t="shared" si="1"/>
        <v>94.1898625891076</v>
      </c>
      <c r="V9" s="302">
        <v>109.125427</v>
      </c>
      <c r="W9" s="303">
        <f t="shared" ref="W9:Y9" si="7">T9/H9</f>
        <v>35.4762882738479</v>
      </c>
      <c r="X9" s="303">
        <f t="shared" si="7"/>
        <v>38.7612603247357</v>
      </c>
      <c r="Y9" s="316">
        <f t="shared" si="7"/>
        <v>36.3751423333333</v>
      </c>
    </row>
    <row r="10" spans="1:25">
      <c r="A10" s="300">
        <v>7</v>
      </c>
      <c r="B10" s="302">
        <v>116050</v>
      </c>
      <c r="C10" s="302">
        <v>116050</v>
      </c>
      <c r="D10" s="302">
        <v>116050</v>
      </c>
      <c r="E10" s="303">
        <v>9747.5</v>
      </c>
      <c r="F10" s="303">
        <v>9747.5</v>
      </c>
      <c r="G10" s="302">
        <v>9600.5</v>
      </c>
      <c r="H10" s="303">
        <v>0.6</v>
      </c>
      <c r="I10" s="303">
        <v>6.7</v>
      </c>
      <c r="J10" s="309">
        <v>1</v>
      </c>
      <c r="K10" s="303">
        <v>1547888.77409934</v>
      </c>
      <c r="L10" s="303">
        <v>1848374.77409934</v>
      </c>
      <c r="M10" s="311">
        <v>1471350</v>
      </c>
      <c r="N10" s="303">
        <v>95.9691039941591</v>
      </c>
      <c r="O10" s="303">
        <f t="shared" si="0"/>
        <v>116.114385584691</v>
      </c>
      <c r="P10" s="302">
        <v>97.732325</v>
      </c>
      <c r="Q10" s="310">
        <v>32.923</v>
      </c>
      <c r="R10" s="310">
        <v>32.923</v>
      </c>
      <c r="S10" s="310">
        <v>32.923</v>
      </c>
      <c r="T10" s="303">
        <v>95.9691039941591</v>
      </c>
      <c r="U10" s="303">
        <f t="shared" si="1"/>
        <v>116.114385584691</v>
      </c>
      <c r="V10" s="302">
        <v>97.732325</v>
      </c>
      <c r="W10" s="303">
        <f t="shared" ref="W10:Y10" si="8">T10/H10</f>
        <v>159.948506656932</v>
      </c>
      <c r="X10" s="303">
        <f t="shared" si="8"/>
        <v>17.330505311148</v>
      </c>
      <c r="Y10" s="316">
        <f t="shared" si="8"/>
        <v>97.732325</v>
      </c>
    </row>
    <row r="11" spans="1:25">
      <c r="A11" s="300">
        <v>8</v>
      </c>
      <c r="B11" s="302">
        <v>116050</v>
      </c>
      <c r="C11" s="302">
        <v>116050</v>
      </c>
      <c r="D11" s="302">
        <v>116050</v>
      </c>
      <c r="E11" s="303">
        <v>9747.5</v>
      </c>
      <c r="F11" s="303">
        <v>9747.5</v>
      </c>
      <c r="G11" s="302">
        <v>9600.5</v>
      </c>
      <c r="H11" s="303">
        <v>0.2</v>
      </c>
      <c r="I11" s="303">
        <v>7.7</v>
      </c>
      <c r="J11" s="309">
        <v>1.396416</v>
      </c>
      <c r="K11" s="303">
        <v>1528374.77409934</v>
      </c>
      <c r="L11" s="303">
        <v>1934389.94009934</v>
      </c>
      <c r="M11" s="311">
        <v>1467934</v>
      </c>
      <c r="N11" s="303">
        <v>94.7592359941591</v>
      </c>
      <c r="O11" s="303">
        <f t="shared" si="0"/>
        <v>121.517834220222</v>
      </c>
      <c r="P11" s="302">
        <v>92.230064</v>
      </c>
      <c r="Q11" s="310">
        <v>32.923</v>
      </c>
      <c r="R11" s="310">
        <v>32.923</v>
      </c>
      <c r="S11" s="310">
        <v>32.923</v>
      </c>
      <c r="T11" s="303">
        <v>94.7592359941591</v>
      </c>
      <c r="U11" s="303">
        <f t="shared" si="1"/>
        <v>121.517834220222</v>
      </c>
      <c r="V11" s="302">
        <v>92.230064</v>
      </c>
      <c r="W11" s="303">
        <f t="shared" ref="W11:Y11" si="9">T11/H11</f>
        <v>473.796179970795</v>
      </c>
      <c r="X11" s="303">
        <f t="shared" si="9"/>
        <v>15.7815369117171</v>
      </c>
      <c r="Y11" s="316">
        <f t="shared" si="9"/>
        <v>66.0476992529447</v>
      </c>
    </row>
    <row r="12" spans="1:25">
      <c r="A12" s="300">
        <v>9</v>
      </c>
      <c r="B12" s="302">
        <v>116050</v>
      </c>
      <c r="C12" s="302">
        <v>116050</v>
      </c>
      <c r="D12" s="302">
        <v>116050</v>
      </c>
      <c r="E12" s="303">
        <v>9747.5</v>
      </c>
      <c r="F12" s="303">
        <v>9747.5</v>
      </c>
      <c r="G12" s="302">
        <v>9600.5</v>
      </c>
      <c r="H12" s="303">
        <v>0.4</v>
      </c>
      <c r="I12" s="303">
        <v>7.7</v>
      </c>
      <c r="J12" s="309">
        <v>0</v>
      </c>
      <c r="K12" s="303">
        <v>1598374.77409934</v>
      </c>
      <c r="L12" s="303">
        <v>1934389.94009934</v>
      </c>
      <c r="M12" s="311">
        <v>1141265</v>
      </c>
      <c r="N12" s="303">
        <v>99.0992359941591</v>
      </c>
      <c r="O12" s="303">
        <f t="shared" si="0"/>
        <v>121.517834220222</v>
      </c>
      <c r="P12" s="302">
        <v>82.596787</v>
      </c>
      <c r="Q12" s="310">
        <v>32.923</v>
      </c>
      <c r="R12" s="310">
        <v>32.923</v>
      </c>
      <c r="S12" s="310">
        <v>32.923</v>
      </c>
      <c r="T12" s="303">
        <v>99.0992359941591</v>
      </c>
      <c r="U12" s="303">
        <f t="shared" si="1"/>
        <v>121.517834220222</v>
      </c>
      <c r="V12" s="302">
        <v>82.596787</v>
      </c>
      <c r="W12" s="303">
        <f t="shared" ref="W12:Y12" si="10">T12/H12</f>
        <v>247.748089985398</v>
      </c>
      <c r="X12" s="303">
        <f t="shared" si="10"/>
        <v>15.7815369117171</v>
      </c>
      <c r="Y12" s="316" t="e">
        <f t="shared" si="10"/>
        <v>#DIV/0!</v>
      </c>
    </row>
    <row r="13" spans="1:25">
      <c r="A13" s="300">
        <v>10</v>
      </c>
      <c r="B13" s="302">
        <v>116050</v>
      </c>
      <c r="C13" s="302">
        <v>116050</v>
      </c>
      <c r="D13" s="302">
        <v>116050</v>
      </c>
      <c r="E13" s="303">
        <v>9747.5</v>
      </c>
      <c r="F13" s="303">
        <v>9747.5</v>
      </c>
      <c r="G13" s="302">
        <v>9600.5</v>
      </c>
      <c r="H13" s="303">
        <v>0.4</v>
      </c>
      <c r="I13" s="303">
        <v>7.1</v>
      </c>
      <c r="J13" s="309">
        <v>0</v>
      </c>
      <c r="K13" s="303">
        <v>1598374.77409934</v>
      </c>
      <c r="L13" s="303">
        <v>1913789.94009934</v>
      </c>
      <c r="M13" s="311">
        <v>1149260</v>
      </c>
      <c r="N13" s="303">
        <v>99.0992359941591</v>
      </c>
      <c r="O13" s="303">
        <f t="shared" si="0"/>
        <v>120.22374799022</v>
      </c>
      <c r="P13" s="302">
        <v>82.428873</v>
      </c>
      <c r="Q13" s="310">
        <v>32.923</v>
      </c>
      <c r="R13" s="310">
        <v>32.923</v>
      </c>
      <c r="S13" s="310">
        <v>32.923</v>
      </c>
      <c r="T13" s="303">
        <v>99.0992359941591</v>
      </c>
      <c r="U13" s="303">
        <f t="shared" si="1"/>
        <v>120.22374799022</v>
      </c>
      <c r="V13" s="302">
        <v>82.428873</v>
      </c>
      <c r="W13" s="303">
        <f t="shared" ref="W13:Y13" si="11">T13/H13</f>
        <v>247.748089985398</v>
      </c>
      <c r="X13" s="303">
        <f t="shared" si="11"/>
        <v>16.9329222521436</v>
      </c>
      <c r="Y13" s="316" t="e">
        <f t="shared" si="11"/>
        <v>#DIV/0!</v>
      </c>
    </row>
    <row r="14" spans="1:25">
      <c r="A14" s="300">
        <v>11</v>
      </c>
      <c r="B14" s="302">
        <v>116050</v>
      </c>
      <c r="C14" s="302">
        <v>116050</v>
      </c>
      <c r="D14" s="302">
        <v>116050</v>
      </c>
      <c r="E14" s="303">
        <v>9747.5</v>
      </c>
      <c r="F14" s="303">
        <v>9747.5</v>
      </c>
      <c r="G14" s="302">
        <v>9600.5</v>
      </c>
      <c r="H14" s="303">
        <v>2.4</v>
      </c>
      <c r="I14" s="303">
        <v>7.7</v>
      </c>
      <c r="J14" s="309">
        <v>0</v>
      </c>
      <c r="K14" s="303">
        <v>1639374.77409934</v>
      </c>
      <c r="L14" s="303">
        <v>1934389.94009934</v>
      </c>
      <c r="M14" s="311">
        <v>1300340</v>
      </c>
      <c r="N14" s="303">
        <v>101.641235994159</v>
      </c>
      <c r="O14" s="303">
        <f t="shared" si="0"/>
        <v>121.517834220222</v>
      </c>
      <c r="P14" s="302">
        <v>88.29663</v>
      </c>
      <c r="Q14" s="310">
        <v>32.923</v>
      </c>
      <c r="R14" s="310">
        <v>32.923</v>
      </c>
      <c r="S14" s="310">
        <v>32.923</v>
      </c>
      <c r="T14" s="303">
        <v>101.641235994159</v>
      </c>
      <c r="U14" s="303">
        <f t="shared" si="1"/>
        <v>121.517834220222</v>
      </c>
      <c r="V14" s="302">
        <v>88.29663</v>
      </c>
      <c r="W14" s="303">
        <f t="shared" ref="W14:Y14" si="12">T14/H14</f>
        <v>42.3505149975663</v>
      </c>
      <c r="X14" s="303">
        <f t="shared" si="12"/>
        <v>15.7815369117171</v>
      </c>
      <c r="Y14" s="316" t="e">
        <f t="shared" si="12"/>
        <v>#DIV/0!</v>
      </c>
    </row>
    <row r="15" spans="1:25">
      <c r="A15" s="300">
        <v>12</v>
      </c>
      <c r="B15" s="302">
        <v>116050</v>
      </c>
      <c r="C15" s="302">
        <v>116050</v>
      </c>
      <c r="D15" s="302">
        <v>116050</v>
      </c>
      <c r="E15" s="303">
        <v>9747.5</v>
      </c>
      <c r="F15" s="303">
        <v>9747.5</v>
      </c>
      <c r="G15" s="302">
        <v>9600.5</v>
      </c>
      <c r="H15" s="303">
        <v>6.4</v>
      </c>
      <c r="I15" s="303">
        <v>6.7</v>
      </c>
      <c r="J15" s="309">
        <v>4.33</v>
      </c>
      <c r="K15" s="310">
        <v>1840060</v>
      </c>
      <c r="L15" s="303">
        <v>1848374.77409934</v>
      </c>
      <c r="M15" s="311">
        <v>1550951</v>
      </c>
      <c r="N15" s="303">
        <v>114.08372</v>
      </c>
      <c r="O15" s="303">
        <f t="shared" si="0"/>
        <v>116.114385584691</v>
      </c>
      <c r="P15" s="302">
        <v>98.3955</v>
      </c>
      <c r="Q15" s="310">
        <v>32.923</v>
      </c>
      <c r="R15" s="310">
        <v>32.923</v>
      </c>
      <c r="S15" s="310">
        <v>32.923</v>
      </c>
      <c r="T15" s="303">
        <v>114.08372</v>
      </c>
      <c r="U15" s="303">
        <f t="shared" si="1"/>
        <v>116.114385584691</v>
      </c>
      <c r="V15" s="302">
        <v>98.3955</v>
      </c>
      <c r="W15" s="303">
        <f t="shared" ref="W15:Y15" si="13">T15/H15</f>
        <v>17.82558125</v>
      </c>
      <c r="X15" s="303">
        <f t="shared" si="13"/>
        <v>17.330505311148</v>
      </c>
      <c r="Y15" s="316">
        <f t="shared" si="13"/>
        <v>22.7241339491917</v>
      </c>
    </row>
    <row r="16" spans="1:25">
      <c r="A16" s="300" t="s">
        <v>246</v>
      </c>
      <c r="B16" s="304">
        <f t="shared" ref="B16:X16" si="14">SUM(B4:B15)</f>
        <v>1392600</v>
      </c>
      <c r="C16" s="304">
        <f t="shared" si="14"/>
        <v>1392600</v>
      </c>
      <c r="D16" s="304">
        <f t="shared" si="14"/>
        <v>1392600</v>
      </c>
      <c r="E16" s="304">
        <f t="shared" si="14"/>
        <v>116970</v>
      </c>
      <c r="F16" s="304">
        <f t="shared" si="14"/>
        <v>116970</v>
      </c>
      <c r="G16" s="304">
        <f t="shared" si="14"/>
        <v>115206</v>
      </c>
      <c r="H16" s="304">
        <f t="shared" si="14"/>
        <v>40</v>
      </c>
      <c r="I16" s="304">
        <f t="shared" si="14"/>
        <v>65.73</v>
      </c>
      <c r="J16" s="312">
        <f t="shared" si="14"/>
        <v>35.376416</v>
      </c>
      <c r="K16" s="304">
        <f t="shared" si="14"/>
        <v>20144248.4186954</v>
      </c>
      <c r="L16" s="304">
        <f t="shared" si="14"/>
        <v>21000185.9729921</v>
      </c>
      <c r="M16" s="304">
        <f t="shared" si="14"/>
        <v>18920370</v>
      </c>
      <c r="N16" s="304">
        <f t="shared" si="14"/>
        <v>1248.94340195911</v>
      </c>
      <c r="O16" s="304">
        <f t="shared" si="14"/>
        <v>1319.22580073427</v>
      </c>
      <c r="P16" s="304">
        <f t="shared" si="14"/>
        <v>1212.013004</v>
      </c>
      <c r="Q16" s="304">
        <f t="shared" si="14"/>
        <v>395.076</v>
      </c>
      <c r="R16" s="304">
        <f t="shared" si="14"/>
        <v>395.076</v>
      </c>
      <c r="S16" s="304">
        <f t="shared" si="14"/>
        <v>395.076</v>
      </c>
      <c r="T16" s="304">
        <f t="shared" si="14"/>
        <v>1248.94340195911</v>
      </c>
      <c r="U16" s="304">
        <f t="shared" si="14"/>
        <v>1319.22580073427</v>
      </c>
      <c r="V16" s="304">
        <f t="shared" si="14"/>
        <v>1212.013004</v>
      </c>
      <c r="W16" s="304">
        <f t="shared" si="14"/>
        <v>1353.58793456989</v>
      </c>
      <c r="X16" s="304">
        <f t="shared" si="14"/>
        <v>391.161132751709</v>
      </c>
      <c r="Y16" s="316">
        <f>V16/J16</f>
        <v>34.2604803154735</v>
      </c>
    </row>
    <row r="17" ht="15" spans="1:25">
      <c r="A17" s="305" t="s">
        <v>232</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17"/>
    </row>
    <row r="20" spans="2:2">
      <c r="B20" s="307"/>
    </row>
  </sheetData>
  <mergeCells count="11">
    <mergeCell ref="A1:Y1"/>
    <mergeCell ref="B2:D2"/>
    <mergeCell ref="E2:G2"/>
    <mergeCell ref="H2:J2"/>
    <mergeCell ref="K2:M2"/>
    <mergeCell ref="N2:P2"/>
    <mergeCell ref="Q2:S2"/>
    <mergeCell ref="T2:V2"/>
    <mergeCell ref="W2:Y2"/>
    <mergeCell ref="A17:Y17"/>
    <mergeCell ref="A2:A3"/>
  </mergeCells>
  <pageMargins left="0.75" right="0.75" top="1" bottom="1" header="0.511805555555556" footer="0.511805555555556"/>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workbookViewId="0">
      <selection activeCell="I7" sqref="I7"/>
    </sheetView>
  </sheetViews>
  <sheetFormatPr defaultColWidth="9" defaultRowHeight="14.25" outlineLevelCol="7"/>
  <cols>
    <col min="1" max="1" width="11" customWidth="1"/>
    <col min="2" max="6" width="13" customWidth="1"/>
    <col min="7" max="7" width="15.25" customWidth="1"/>
    <col min="8" max="8" width="9.5" customWidth="1"/>
  </cols>
  <sheetData>
    <row r="1" ht="30" customHeight="1" spans="1:7">
      <c r="A1" s="283" t="s">
        <v>247</v>
      </c>
      <c r="B1" s="283"/>
      <c r="C1" s="283"/>
      <c r="D1" s="283"/>
      <c r="E1" s="283"/>
      <c r="F1" s="283"/>
      <c r="G1" s="283"/>
    </row>
    <row r="2" ht="23.25" customHeight="1" spans="1:7">
      <c r="A2" s="284" t="s">
        <v>248</v>
      </c>
      <c r="B2" s="284"/>
      <c r="C2" s="284"/>
      <c r="D2" s="285"/>
      <c r="E2" s="285"/>
      <c r="F2" s="285"/>
      <c r="G2" s="286"/>
    </row>
    <row r="3" ht="63" customHeight="1" spans="1:7">
      <c r="A3" s="287" t="s">
        <v>249</v>
      </c>
      <c r="B3" s="287" t="s">
        <v>250</v>
      </c>
      <c r="C3" s="287" t="s">
        <v>251</v>
      </c>
      <c r="D3" s="287" t="s">
        <v>252</v>
      </c>
      <c r="E3" s="287" t="s">
        <v>253</v>
      </c>
      <c r="F3" s="287" t="s">
        <v>254</v>
      </c>
      <c r="G3" s="287" t="s">
        <v>28</v>
      </c>
    </row>
    <row r="4" ht="33.75" customHeight="1" spans="1:8">
      <c r="A4" s="288"/>
      <c r="B4" s="288"/>
      <c r="C4" s="289"/>
      <c r="D4" s="290"/>
      <c r="E4" s="290"/>
      <c r="F4" s="290"/>
      <c r="G4" s="291"/>
      <c r="H4" s="292"/>
    </row>
    <row r="5" ht="24" customHeight="1"/>
    <row r="6" ht="24" customHeight="1" spans="6:6">
      <c r="F6" s="293"/>
    </row>
    <row r="7" ht="24" customHeight="1"/>
    <row r="8" spans="4:4">
      <c r="D8" s="293"/>
    </row>
    <row r="9" spans="4:4">
      <c r="D9" s="293"/>
    </row>
    <row r="10" spans="4:4">
      <c r="D10" s="293"/>
    </row>
    <row r="15" spans="6:6">
      <c r="F15" s="293"/>
    </row>
    <row r="19" spans="7:7">
      <c r="G19" s="294"/>
    </row>
    <row r="20" spans="7:7">
      <c r="G20" s="294"/>
    </row>
    <row r="21" spans="7:7">
      <c r="G21" s="294"/>
    </row>
    <row r="22" spans="7:7">
      <c r="G22" s="294"/>
    </row>
    <row r="23" spans="7:7">
      <c r="G23" s="294"/>
    </row>
    <row r="24" spans="7:7">
      <c r="G24" s="294"/>
    </row>
  </sheetData>
  <mergeCells count="2">
    <mergeCell ref="A1:G1"/>
    <mergeCell ref="A2:C2"/>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
  <sheetViews>
    <sheetView showZeros="0" topLeftCell="A2" workbookViewId="0">
      <selection activeCell="Q13" sqref="Q13"/>
    </sheetView>
  </sheetViews>
  <sheetFormatPr defaultColWidth="9" defaultRowHeight="14.25"/>
  <cols>
    <col min="1" max="1" width="4.625" customWidth="1"/>
    <col min="2" max="2" width="30.75" customWidth="1"/>
    <col min="3" max="3" width="6.75" customWidth="1"/>
    <col min="4" max="4" width="9.75" customWidth="1"/>
    <col min="5" max="5" width="7" customWidth="1"/>
    <col min="6" max="6" width="10.75" customWidth="1"/>
    <col min="7" max="7" width="11.125" customWidth="1"/>
    <col min="8" max="8" width="9.75" customWidth="1"/>
    <col min="9" max="9" width="8.5" customWidth="1"/>
    <col min="10" max="10" width="7.375" customWidth="1"/>
    <col min="11" max="11" width="9.375" customWidth="1"/>
    <col min="12" max="12" width="8.125" customWidth="1"/>
    <col min="13" max="13" width="10.375" customWidth="1"/>
    <col min="14" max="14" width="8.625" customWidth="1"/>
    <col min="15" max="15" width="15.625" customWidth="1"/>
  </cols>
  <sheetData>
    <row r="1" ht="33.75" customHeight="1" spans="1:14">
      <c r="A1" s="253" t="s">
        <v>255</v>
      </c>
      <c r="B1" s="254"/>
      <c r="C1" s="254"/>
      <c r="D1" s="254"/>
      <c r="E1" s="254"/>
      <c r="F1" s="254"/>
      <c r="G1" s="254"/>
      <c r="H1" s="254"/>
      <c r="I1" s="254"/>
      <c r="J1" s="254"/>
      <c r="K1" s="254"/>
      <c r="L1" s="254"/>
      <c r="M1" s="254"/>
      <c r="N1" s="254"/>
    </row>
    <row r="2" ht="16.5" spans="1:14">
      <c r="A2" s="255" t="s">
        <v>248</v>
      </c>
      <c r="B2" s="255"/>
      <c r="C2" s="255"/>
      <c r="D2" s="255"/>
      <c r="E2" s="255"/>
      <c r="F2" s="255"/>
      <c r="G2" s="256"/>
      <c r="H2" s="256"/>
      <c r="I2" s="256"/>
      <c r="J2" s="256"/>
      <c r="K2" s="256"/>
      <c r="L2" s="256"/>
      <c r="M2" s="275"/>
      <c r="N2" s="276"/>
    </row>
    <row r="3" ht="24.95" customHeight="1" spans="1:14">
      <c r="A3" s="257" t="s">
        <v>256</v>
      </c>
      <c r="B3" s="258" t="s">
        <v>257</v>
      </c>
      <c r="C3" s="258" t="s">
        <v>258</v>
      </c>
      <c r="D3" s="258"/>
      <c r="E3" s="258" t="s">
        <v>259</v>
      </c>
      <c r="F3" s="258"/>
      <c r="G3" s="258"/>
      <c r="H3" s="258"/>
      <c r="I3" s="258"/>
      <c r="J3" s="258" t="s">
        <v>260</v>
      </c>
      <c r="K3" s="258"/>
      <c r="L3" s="258"/>
      <c r="M3" s="258"/>
      <c r="N3" s="277"/>
    </row>
    <row r="4" ht="24.95" customHeight="1" spans="1:14">
      <c r="A4" s="259"/>
      <c r="B4" s="260"/>
      <c r="C4" s="261" t="s">
        <v>261</v>
      </c>
      <c r="D4" s="261" t="s">
        <v>262</v>
      </c>
      <c r="E4" s="262" t="s">
        <v>263</v>
      </c>
      <c r="F4" s="262"/>
      <c r="G4" s="261" t="s">
        <v>264</v>
      </c>
      <c r="H4" s="261" t="s">
        <v>265</v>
      </c>
      <c r="I4" s="261" t="s">
        <v>266</v>
      </c>
      <c r="J4" s="262" t="s">
        <v>263</v>
      </c>
      <c r="K4" s="262"/>
      <c r="L4" s="261" t="s">
        <v>267</v>
      </c>
      <c r="M4" s="261" t="s">
        <v>268</v>
      </c>
      <c r="N4" s="278" t="s">
        <v>269</v>
      </c>
    </row>
    <row r="5" ht="50.1" customHeight="1" spans="1:14">
      <c r="A5" s="259"/>
      <c r="B5" s="260"/>
      <c r="C5" s="262"/>
      <c r="D5" s="262"/>
      <c r="E5" s="263" t="s">
        <v>261</v>
      </c>
      <c r="F5" s="261" t="s">
        <v>262</v>
      </c>
      <c r="G5" s="261"/>
      <c r="H5" s="261"/>
      <c r="I5" s="262"/>
      <c r="J5" s="263" t="s">
        <v>261</v>
      </c>
      <c r="K5" s="261" t="s">
        <v>262</v>
      </c>
      <c r="L5" s="261"/>
      <c r="M5" s="261"/>
      <c r="N5" s="278"/>
    </row>
    <row r="6" ht="24.95" customHeight="1" spans="1:14">
      <c r="A6" s="264"/>
      <c r="B6" s="265" t="s">
        <v>270</v>
      </c>
      <c r="C6" s="266">
        <f t="shared" ref="C6:N6" si="0">SUM(C7:C18)</f>
        <v>0</v>
      </c>
      <c r="D6" s="267">
        <f t="shared" si="0"/>
        <v>0</v>
      </c>
      <c r="E6" s="266">
        <f t="shared" si="0"/>
        <v>0</v>
      </c>
      <c r="F6" s="267">
        <f t="shared" si="0"/>
        <v>0</v>
      </c>
      <c r="G6" s="267">
        <f t="shared" si="0"/>
        <v>0</v>
      </c>
      <c r="H6" s="267">
        <f t="shared" si="0"/>
        <v>0</v>
      </c>
      <c r="I6" s="267">
        <f t="shared" si="0"/>
        <v>0</v>
      </c>
      <c r="J6" s="266">
        <f t="shared" si="0"/>
        <v>0</v>
      </c>
      <c r="K6" s="279">
        <f t="shared" si="0"/>
        <v>0</v>
      </c>
      <c r="L6" s="279">
        <f t="shared" si="0"/>
        <v>0</v>
      </c>
      <c r="M6" s="279">
        <f t="shared" si="0"/>
        <v>0</v>
      </c>
      <c r="N6" s="280">
        <f t="shared" si="0"/>
        <v>0</v>
      </c>
    </row>
    <row r="7" ht="24.95" customHeight="1" spans="1:14">
      <c r="A7" s="268">
        <v>1</v>
      </c>
      <c r="B7" s="265" t="s">
        <v>271</v>
      </c>
      <c r="C7" s="269"/>
      <c r="D7" s="267"/>
      <c r="E7" s="269"/>
      <c r="F7" s="267"/>
      <c r="G7" s="267"/>
      <c r="H7" s="267"/>
      <c r="I7" s="267"/>
      <c r="J7" s="269"/>
      <c r="K7" s="279"/>
      <c r="L7" s="279"/>
      <c r="M7" s="279"/>
      <c r="N7" s="280"/>
    </row>
    <row r="8" ht="24.95" customHeight="1" spans="1:14">
      <c r="A8" s="268">
        <v>2</v>
      </c>
      <c r="B8" s="265" t="s">
        <v>272</v>
      </c>
      <c r="C8" s="269"/>
      <c r="D8" s="267"/>
      <c r="E8" s="269"/>
      <c r="F8" s="267"/>
      <c r="G8" s="267"/>
      <c r="H8" s="267"/>
      <c r="I8" s="267"/>
      <c r="J8" s="269"/>
      <c r="K8" s="279"/>
      <c r="L8" s="279"/>
      <c r="M8" s="279"/>
      <c r="N8" s="280"/>
    </row>
    <row r="9" ht="24.95" customHeight="1" spans="1:14">
      <c r="A9" s="268">
        <v>3</v>
      </c>
      <c r="B9" s="270" t="s">
        <v>273</v>
      </c>
      <c r="C9" s="269"/>
      <c r="D9" s="267"/>
      <c r="E9" s="269"/>
      <c r="F9" s="267"/>
      <c r="G9" s="267"/>
      <c r="H9" s="267"/>
      <c r="I9" s="267"/>
      <c r="J9" s="269"/>
      <c r="K9" s="279"/>
      <c r="L9" s="279"/>
      <c r="M9" s="279"/>
      <c r="N9" s="280"/>
    </row>
    <row r="10" ht="24.95" customHeight="1" spans="1:14">
      <c r="A10" s="268">
        <v>4</v>
      </c>
      <c r="B10" s="270" t="s">
        <v>274</v>
      </c>
      <c r="C10" s="269"/>
      <c r="D10" s="267"/>
      <c r="E10" s="269"/>
      <c r="F10" s="267"/>
      <c r="G10" s="267"/>
      <c r="H10" s="267"/>
      <c r="I10" s="267"/>
      <c r="J10" s="269"/>
      <c r="K10" s="279"/>
      <c r="L10" s="279"/>
      <c r="M10" s="279"/>
      <c r="N10" s="280"/>
    </row>
    <row r="11" ht="24.95" customHeight="1" spans="1:14">
      <c r="A11" s="268">
        <v>5</v>
      </c>
      <c r="B11" s="265" t="s">
        <v>275</v>
      </c>
      <c r="C11" s="269"/>
      <c r="D11" s="267"/>
      <c r="E11" s="269"/>
      <c r="F11" s="267"/>
      <c r="G11" s="267"/>
      <c r="H11" s="267"/>
      <c r="I11" s="267"/>
      <c r="J11" s="269"/>
      <c r="K11" s="279"/>
      <c r="L11" s="279"/>
      <c r="M11" s="279"/>
      <c r="N11" s="280"/>
    </row>
    <row r="12" ht="24.95" customHeight="1" spans="1:14">
      <c r="A12" s="268">
        <v>6</v>
      </c>
      <c r="B12" s="265" t="s">
        <v>276</v>
      </c>
      <c r="C12" s="269"/>
      <c r="D12" s="267"/>
      <c r="E12" s="269"/>
      <c r="F12" s="267"/>
      <c r="G12" s="267"/>
      <c r="H12" s="267"/>
      <c r="I12" s="267"/>
      <c r="J12" s="269"/>
      <c r="K12" s="279"/>
      <c r="L12" s="279"/>
      <c r="M12" s="279"/>
      <c r="N12" s="280"/>
    </row>
    <row r="13" ht="24.95" customHeight="1" spans="1:14">
      <c r="A13" s="268">
        <v>7</v>
      </c>
      <c r="B13" s="265" t="s">
        <v>277</v>
      </c>
      <c r="C13" s="269"/>
      <c r="D13" s="267"/>
      <c r="E13" s="269"/>
      <c r="F13" s="267"/>
      <c r="G13" s="267"/>
      <c r="H13" s="267"/>
      <c r="I13" s="267"/>
      <c r="J13" s="269"/>
      <c r="K13" s="279"/>
      <c r="L13" s="279"/>
      <c r="M13" s="279"/>
      <c r="N13" s="280"/>
    </row>
    <row r="14" ht="24.95" customHeight="1" spans="1:14">
      <c r="A14" s="268">
        <v>8</v>
      </c>
      <c r="B14" s="265" t="s">
        <v>278</v>
      </c>
      <c r="C14" s="269"/>
      <c r="D14" s="267"/>
      <c r="E14" s="269"/>
      <c r="F14" s="267"/>
      <c r="G14" s="267"/>
      <c r="H14" s="267"/>
      <c r="I14" s="267"/>
      <c r="J14" s="269"/>
      <c r="K14" s="279"/>
      <c r="L14" s="279"/>
      <c r="M14" s="279"/>
      <c r="N14" s="280"/>
    </row>
    <row r="15" ht="24.95" customHeight="1" spans="1:14">
      <c r="A15" s="268">
        <v>9</v>
      </c>
      <c r="B15" s="265" t="s">
        <v>279</v>
      </c>
      <c r="C15" s="269"/>
      <c r="D15" s="267"/>
      <c r="E15" s="269"/>
      <c r="F15" s="267"/>
      <c r="G15" s="267"/>
      <c r="H15" s="267"/>
      <c r="I15" s="267"/>
      <c r="J15" s="269"/>
      <c r="K15" s="279"/>
      <c r="L15" s="279"/>
      <c r="M15" s="279"/>
      <c r="N15" s="280"/>
    </row>
    <row r="16" ht="24.95" customHeight="1" spans="1:14">
      <c r="A16" s="268">
        <v>10</v>
      </c>
      <c r="B16" s="265" t="s">
        <v>280</v>
      </c>
      <c r="C16" s="269"/>
      <c r="D16" s="267"/>
      <c r="E16" s="269"/>
      <c r="F16" s="267"/>
      <c r="G16" s="267"/>
      <c r="H16" s="267"/>
      <c r="I16" s="267"/>
      <c r="J16" s="269"/>
      <c r="K16" s="279"/>
      <c r="L16" s="279"/>
      <c r="M16" s="279"/>
      <c r="N16" s="280"/>
    </row>
    <row r="17" ht="24.95" customHeight="1" spans="1:14">
      <c r="A17" s="268">
        <v>11</v>
      </c>
      <c r="B17" s="265" t="s">
        <v>281</v>
      </c>
      <c r="C17" s="269"/>
      <c r="D17" s="267"/>
      <c r="E17" s="269"/>
      <c r="F17" s="267"/>
      <c r="G17" s="267"/>
      <c r="H17" s="267"/>
      <c r="I17" s="267"/>
      <c r="J17" s="269"/>
      <c r="K17" s="279"/>
      <c r="L17" s="279"/>
      <c r="M17" s="279"/>
      <c r="N17" s="280"/>
    </row>
    <row r="18" ht="24.95" customHeight="1" spans="1:14">
      <c r="A18" s="271">
        <v>12</v>
      </c>
      <c r="B18" s="272" t="s">
        <v>185</v>
      </c>
      <c r="C18" s="273"/>
      <c r="D18" s="274"/>
      <c r="E18" s="273"/>
      <c r="F18" s="274"/>
      <c r="G18" s="274"/>
      <c r="H18" s="274"/>
      <c r="I18" s="274"/>
      <c r="J18" s="273"/>
      <c r="K18" s="281"/>
      <c r="L18" s="281"/>
      <c r="M18" s="281"/>
      <c r="N18" s="282"/>
    </row>
    <row r="19" ht="21.75" hidden="1" customHeight="1" spans="1:14">
      <c r="A19" s="255" t="s">
        <v>282</v>
      </c>
      <c r="B19" s="255"/>
      <c r="C19" s="255"/>
      <c r="D19" s="255"/>
      <c r="E19" s="255"/>
      <c r="F19" s="255"/>
      <c r="G19" s="255"/>
      <c r="H19" s="255"/>
      <c r="I19" s="255"/>
      <c r="J19" s="255"/>
      <c r="K19" s="255"/>
      <c r="L19" s="255"/>
      <c r="M19" s="255"/>
      <c r="N19" s="255"/>
    </row>
  </sheetData>
  <mergeCells count="19">
    <mergeCell ref="A1:N1"/>
    <mergeCell ref="A2:F2"/>
    <mergeCell ref="M2:N2"/>
    <mergeCell ref="C3:D3"/>
    <mergeCell ref="E3:I3"/>
    <mergeCell ref="J3:N3"/>
    <mergeCell ref="E4:F4"/>
    <mergeCell ref="J4:K4"/>
    <mergeCell ref="A19:N19"/>
    <mergeCell ref="A3:A5"/>
    <mergeCell ref="B3:B5"/>
    <mergeCell ref="C4:C5"/>
    <mergeCell ref="D4:D5"/>
    <mergeCell ref="G4:G5"/>
    <mergeCell ref="H4:H5"/>
    <mergeCell ref="I4:I5"/>
    <mergeCell ref="L4:L5"/>
    <mergeCell ref="M4:M5"/>
    <mergeCell ref="N4:N5"/>
  </mergeCells>
  <printOptions horizontalCentered="1"/>
  <pageMargins left="0.748031496062992" right="0.748031496062992" top="0.984251968503937" bottom="0.984251968503937" header="0.511811023622047" footer="0.511811023622047"/>
  <pageSetup paperSize="9" scale="90" orientation="landscape" horizontalDpi="180" verticalDpi="18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workbookViewId="0">
      <selection activeCell="L5" sqref="L5"/>
    </sheetView>
  </sheetViews>
  <sheetFormatPr defaultColWidth="9.125" defaultRowHeight="14.25"/>
  <cols>
    <col min="1" max="1" width="6.625" customWidth="1"/>
    <col min="2" max="2" width="24.25" customWidth="1"/>
    <col min="3" max="3" width="11.125" customWidth="1"/>
    <col min="4" max="4" width="4.75" customWidth="1"/>
    <col min="5" max="5" width="7.5" customWidth="1"/>
    <col min="6" max="6" width="6.875" customWidth="1"/>
    <col min="7" max="8" width="9.125" customWidth="1"/>
    <col min="9" max="9" width="28.375" customWidth="1"/>
  </cols>
  <sheetData>
    <row r="1" ht="30" customHeight="1" spans="1:9">
      <c r="A1" s="201" t="s">
        <v>283</v>
      </c>
      <c r="B1" s="202"/>
      <c r="C1" s="203"/>
      <c r="D1" s="201"/>
      <c r="E1" s="201"/>
      <c r="F1" s="204"/>
      <c r="G1" s="204"/>
      <c r="H1" s="204"/>
      <c r="I1" s="202"/>
    </row>
    <row r="2" ht="15" spans="1:9">
      <c r="A2" s="205" t="s">
        <v>248</v>
      </c>
      <c r="B2" s="206"/>
      <c r="C2" s="207"/>
      <c r="D2" s="208"/>
      <c r="E2" s="208"/>
      <c r="F2" s="209"/>
      <c r="G2" s="210"/>
      <c r="H2" s="210"/>
      <c r="I2" s="243" t="s">
        <v>284</v>
      </c>
    </row>
    <row r="3" ht="30" spans="1:9">
      <c r="A3" s="211" t="s">
        <v>256</v>
      </c>
      <c r="B3" s="211" t="s">
        <v>285</v>
      </c>
      <c r="C3" s="211" t="s">
        <v>286</v>
      </c>
      <c r="D3" s="211" t="s">
        <v>287</v>
      </c>
      <c r="E3" s="211" t="s">
        <v>288</v>
      </c>
      <c r="F3" s="212" t="s">
        <v>289</v>
      </c>
      <c r="G3" s="212" t="s">
        <v>290</v>
      </c>
      <c r="H3" s="212" t="s">
        <v>291</v>
      </c>
      <c r="I3" s="211" t="s">
        <v>28</v>
      </c>
    </row>
    <row r="4" ht="20.1" customHeight="1" spans="1:9">
      <c r="A4" s="213"/>
      <c r="B4" s="213" t="s">
        <v>246</v>
      </c>
      <c r="C4" s="213"/>
      <c r="D4" s="213"/>
      <c r="E4" s="213"/>
      <c r="F4" s="214"/>
      <c r="G4" s="214">
        <f>G5+G10+G17+G27</f>
        <v>0</v>
      </c>
      <c r="H4" s="214"/>
      <c r="I4" s="244"/>
    </row>
    <row r="5" ht="20.1" customHeight="1" spans="1:9">
      <c r="A5" s="215" t="s">
        <v>292</v>
      </c>
      <c r="B5" s="216" t="s">
        <v>271</v>
      </c>
      <c r="C5" s="217"/>
      <c r="D5" s="217"/>
      <c r="E5" s="213"/>
      <c r="F5" s="214"/>
      <c r="G5" s="218">
        <f>SUM(G6:G8)</f>
        <v>0</v>
      </c>
      <c r="H5" s="218"/>
      <c r="I5" s="244"/>
    </row>
    <row r="6" ht="21" customHeight="1" spans="1:9">
      <c r="A6" s="219"/>
      <c r="B6" s="220"/>
      <c r="C6" s="221"/>
      <c r="D6" s="219"/>
      <c r="E6" s="219"/>
      <c r="F6" s="222"/>
      <c r="G6" s="222"/>
      <c r="H6" s="222"/>
      <c r="I6" s="245"/>
    </row>
    <row r="7" ht="21" customHeight="1" spans="1:9">
      <c r="A7" s="219"/>
      <c r="B7" s="220"/>
      <c r="C7" s="221"/>
      <c r="D7" s="219"/>
      <c r="E7" s="219"/>
      <c r="F7" s="222"/>
      <c r="G7" s="222"/>
      <c r="H7" s="222"/>
      <c r="I7" s="245"/>
    </row>
    <row r="8" ht="21" customHeight="1" spans="1:9">
      <c r="A8" s="219"/>
      <c r="B8" s="220"/>
      <c r="C8" s="221"/>
      <c r="D8" s="219"/>
      <c r="E8" s="219"/>
      <c r="F8" s="222"/>
      <c r="G8" s="222"/>
      <c r="H8" s="222"/>
      <c r="I8" s="246"/>
    </row>
    <row r="9" ht="20.1" customHeight="1" spans="1:9">
      <c r="A9" s="215" t="s">
        <v>293</v>
      </c>
      <c r="B9" s="216" t="s">
        <v>272</v>
      </c>
      <c r="C9" s="217"/>
      <c r="D9" s="217"/>
      <c r="E9" s="217"/>
      <c r="F9" s="218"/>
      <c r="G9" s="218"/>
      <c r="H9" s="218"/>
      <c r="I9" s="247"/>
    </row>
    <row r="10" ht="20.1" customHeight="1" spans="1:9">
      <c r="A10" s="215" t="s">
        <v>294</v>
      </c>
      <c r="B10" s="223" t="s">
        <v>273</v>
      </c>
      <c r="C10" s="217"/>
      <c r="D10" s="224"/>
      <c r="E10" s="224"/>
      <c r="F10" s="218"/>
      <c r="G10" s="225">
        <f>SUM(G11:G16)</f>
        <v>0</v>
      </c>
      <c r="H10" s="225"/>
      <c r="I10" s="247"/>
    </row>
    <row r="11" ht="21.75" customHeight="1" spans="1:9">
      <c r="A11" s="219"/>
      <c r="B11" s="226"/>
      <c r="C11" s="227"/>
      <c r="D11" s="219"/>
      <c r="E11" s="219"/>
      <c r="F11" s="222"/>
      <c r="G11" s="228"/>
      <c r="H11" s="228"/>
      <c r="I11" s="245"/>
    </row>
    <row r="12" ht="21.75" customHeight="1" spans="1:9">
      <c r="A12" s="219"/>
      <c r="B12" s="229"/>
      <c r="C12" s="229"/>
      <c r="D12" s="230"/>
      <c r="E12" s="230"/>
      <c r="F12" s="231"/>
      <c r="G12" s="231"/>
      <c r="H12" s="231"/>
      <c r="I12" s="245"/>
    </row>
    <row r="13" ht="21.75" customHeight="1" spans="1:9">
      <c r="A13" s="219"/>
      <c r="B13" s="229"/>
      <c r="C13" s="227"/>
      <c r="D13" s="219"/>
      <c r="E13" s="219"/>
      <c r="F13" s="222"/>
      <c r="G13" s="228"/>
      <c r="H13" s="228"/>
      <c r="I13" s="251"/>
    </row>
    <row r="14" ht="21.75" customHeight="1" spans="1:9">
      <c r="A14" s="219"/>
      <c r="B14" s="226"/>
      <c r="C14" s="227"/>
      <c r="D14" s="219"/>
      <c r="E14" s="219"/>
      <c r="F14" s="222"/>
      <c r="G14" s="228"/>
      <c r="H14" s="228"/>
      <c r="I14" s="252"/>
    </row>
    <row r="15" ht="21.75" customHeight="1" spans="1:9">
      <c r="A15" s="219"/>
      <c r="B15" s="229"/>
      <c r="C15" s="226"/>
      <c r="D15" s="219"/>
      <c r="E15" s="219"/>
      <c r="F15" s="222"/>
      <c r="G15" s="228"/>
      <c r="H15" s="228"/>
      <c r="I15" s="245"/>
    </row>
    <row r="16" ht="21.75" customHeight="1" spans="1:9">
      <c r="A16" s="219"/>
      <c r="B16" s="229"/>
      <c r="C16" s="227"/>
      <c r="D16" s="219"/>
      <c r="E16" s="219"/>
      <c r="F16" s="228"/>
      <c r="G16" s="228"/>
      <c r="H16" s="228"/>
      <c r="I16" s="245"/>
    </row>
    <row r="17" ht="20.1" customHeight="1" spans="1:9">
      <c r="A17" s="224" t="s">
        <v>295</v>
      </c>
      <c r="B17" s="232" t="s">
        <v>274</v>
      </c>
      <c r="C17" s="217"/>
      <c r="D17" s="224"/>
      <c r="E17" s="224"/>
      <c r="F17" s="225"/>
      <c r="G17" s="225">
        <f>SUM(G18:G22)</f>
        <v>0</v>
      </c>
      <c r="H17" s="225"/>
      <c r="I17" s="247"/>
    </row>
    <row r="18" ht="22.5" customHeight="1" spans="1:9">
      <c r="A18" s="219"/>
      <c r="B18" s="226"/>
      <c r="C18" s="227"/>
      <c r="D18" s="219"/>
      <c r="E18" s="219"/>
      <c r="F18" s="228"/>
      <c r="G18" s="228"/>
      <c r="H18" s="228"/>
      <c r="I18" s="221"/>
    </row>
    <row r="19" ht="22.5" customHeight="1" spans="1:9">
      <c r="A19" s="233"/>
      <c r="B19" s="234"/>
      <c r="C19" s="235"/>
      <c r="D19" s="233"/>
      <c r="E19" s="233"/>
      <c r="F19" s="236"/>
      <c r="G19" s="236"/>
      <c r="H19" s="236"/>
      <c r="I19" s="248"/>
    </row>
    <row r="20" ht="22.5" customHeight="1" spans="1:9">
      <c r="A20" s="233"/>
      <c r="B20" s="226"/>
      <c r="C20" s="227"/>
      <c r="D20" s="219"/>
      <c r="E20" s="219"/>
      <c r="F20" s="228"/>
      <c r="G20" s="228"/>
      <c r="H20" s="228"/>
      <c r="I20" s="221"/>
    </row>
    <row r="21" ht="22.5" customHeight="1" spans="1:9">
      <c r="A21" s="233"/>
      <c r="B21" s="226"/>
      <c r="C21" s="227"/>
      <c r="D21" s="219"/>
      <c r="E21" s="219"/>
      <c r="F21" s="228"/>
      <c r="G21" s="228"/>
      <c r="H21" s="228"/>
      <c r="I21" s="221"/>
    </row>
    <row r="22" ht="22.5" customHeight="1" spans="1:9">
      <c r="A22" s="233"/>
      <c r="B22" s="226"/>
      <c r="C22" s="226"/>
      <c r="D22" s="237"/>
      <c r="E22" s="237"/>
      <c r="F22" s="238"/>
      <c r="G22" s="238"/>
      <c r="H22" s="238"/>
      <c r="I22" s="221"/>
    </row>
    <row r="23" ht="20.1" customHeight="1" spans="1:9">
      <c r="A23" s="215" t="s">
        <v>296</v>
      </c>
      <c r="B23" s="216" t="s">
        <v>275</v>
      </c>
      <c r="C23" s="217"/>
      <c r="D23" s="224"/>
      <c r="E23" s="224"/>
      <c r="F23" s="225"/>
      <c r="G23" s="225"/>
      <c r="H23" s="225"/>
      <c r="I23" s="249"/>
    </row>
    <row r="24" ht="20.1" customHeight="1" spans="1:9">
      <c r="A24" s="215" t="s">
        <v>297</v>
      </c>
      <c r="B24" s="216" t="s">
        <v>276</v>
      </c>
      <c r="C24" s="217"/>
      <c r="D24" s="224"/>
      <c r="E24" s="224"/>
      <c r="F24" s="225"/>
      <c r="G24" s="225"/>
      <c r="H24" s="225"/>
      <c r="I24" s="248"/>
    </row>
    <row r="25" ht="20.1" customHeight="1" spans="1:9">
      <c r="A25" s="215" t="s">
        <v>298</v>
      </c>
      <c r="B25" s="216" t="s">
        <v>277</v>
      </c>
      <c r="C25" s="217"/>
      <c r="D25" s="224"/>
      <c r="E25" s="224"/>
      <c r="F25" s="218"/>
      <c r="G25" s="225"/>
      <c r="H25" s="225"/>
      <c r="I25" s="248"/>
    </row>
    <row r="26" ht="25.5" spans="1:9">
      <c r="A26" s="215" t="s">
        <v>299</v>
      </c>
      <c r="B26" s="223" t="s">
        <v>278</v>
      </c>
      <c r="C26" s="217"/>
      <c r="D26" s="224"/>
      <c r="E26" s="224"/>
      <c r="F26" s="218"/>
      <c r="G26" s="225"/>
      <c r="H26" s="225"/>
      <c r="I26" s="248"/>
    </row>
    <row r="27" spans="1:9">
      <c r="A27" s="215" t="s">
        <v>300</v>
      </c>
      <c r="B27" s="223" t="s">
        <v>279</v>
      </c>
      <c r="C27" s="217"/>
      <c r="D27" s="217"/>
      <c r="E27" s="217"/>
      <c r="F27" s="218"/>
      <c r="G27" s="218">
        <f>G28</f>
        <v>0</v>
      </c>
      <c r="H27" s="218"/>
      <c r="I27" s="250"/>
    </row>
    <row r="28" ht="18" customHeight="1" spans="1:9">
      <c r="A28" s="219"/>
      <c r="B28" s="220"/>
      <c r="C28" s="227"/>
      <c r="D28" s="227"/>
      <c r="E28" s="227"/>
      <c r="F28" s="222"/>
      <c r="G28" s="222"/>
      <c r="H28" s="222"/>
      <c r="I28" s="221"/>
    </row>
    <row r="29" ht="20.1" customHeight="1" spans="1:9">
      <c r="A29" s="215" t="s">
        <v>301</v>
      </c>
      <c r="B29" s="216" t="s">
        <v>280</v>
      </c>
      <c r="C29" s="217"/>
      <c r="D29" s="217"/>
      <c r="E29" s="217"/>
      <c r="F29" s="218"/>
      <c r="G29" s="218"/>
      <c r="H29" s="218"/>
      <c r="I29" s="248"/>
    </row>
    <row r="30" ht="20.1" customHeight="1" spans="1:9">
      <c r="A30" s="215" t="s">
        <v>302</v>
      </c>
      <c r="B30" s="216" t="s">
        <v>281</v>
      </c>
      <c r="C30" s="217"/>
      <c r="D30" s="217"/>
      <c r="E30" s="217"/>
      <c r="F30" s="218"/>
      <c r="G30" s="218"/>
      <c r="H30" s="218"/>
      <c r="I30" s="248"/>
    </row>
    <row r="31" ht="20.1" customHeight="1" spans="1:9">
      <c r="A31" s="215" t="s">
        <v>303</v>
      </c>
      <c r="B31" s="216" t="s">
        <v>185</v>
      </c>
      <c r="C31" s="217"/>
      <c r="D31" s="217"/>
      <c r="E31" s="217"/>
      <c r="F31" s="218"/>
      <c r="G31" s="218"/>
      <c r="H31" s="218"/>
      <c r="I31" s="250"/>
    </row>
    <row r="32" ht="15" spans="1:9">
      <c r="A32" s="239" t="s">
        <v>304</v>
      </c>
      <c r="B32" s="239"/>
      <c r="C32" s="239"/>
      <c r="D32" s="239"/>
      <c r="E32" s="239"/>
      <c r="F32" s="239"/>
      <c r="G32" s="239"/>
      <c r="H32" s="239"/>
      <c r="I32" s="239"/>
    </row>
    <row r="33" spans="2:9">
      <c r="B33" s="240"/>
      <c r="C33" s="241"/>
      <c r="D33" s="241"/>
      <c r="E33" s="241"/>
      <c r="F33" s="242"/>
      <c r="G33" s="242"/>
      <c r="H33" s="242"/>
      <c r="I33" s="240"/>
    </row>
  </sheetData>
  <mergeCells count="3">
    <mergeCell ref="A1:I1"/>
    <mergeCell ref="A2:C2"/>
    <mergeCell ref="A32:I32"/>
  </mergeCells>
  <printOptions horizontalCentered="1"/>
  <pageMargins left="0.196850393700787" right="0.196850393700787" top="0.590551181102362" bottom="0.59055118110236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Sheet1</vt:lpstr>
      <vt:lpstr>填表说明</vt:lpstr>
      <vt:lpstr>经营利润测算</vt:lpstr>
      <vt:lpstr>成本总表</vt:lpstr>
      <vt:lpstr>薪酬</vt:lpstr>
      <vt:lpstr>电费</vt:lpstr>
      <vt:lpstr>提取与使用对比</vt:lpstr>
      <vt:lpstr>分类汇总</vt:lpstr>
      <vt:lpstr>工程</vt:lpstr>
      <vt:lpstr>设备</vt:lpstr>
      <vt:lpstr>2018年安全费</vt:lpstr>
      <vt:lpstr>2018年环保</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sunshinewyq</cp:lastModifiedBy>
  <dcterms:created xsi:type="dcterms:W3CDTF">2016-08-12T06:46:00Z</dcterms:created>
  <cp:lastPrinted>2018-06-20T05:55:00Z</cp:lastPrinted>
  <dcterms:modified xsi:type="dcterms:W3CDTF">2019-09-09T06:41:12Z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ies>
</file>